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40" windowHeight="6735" firstSheet="2" activeTab="7"/>
  </bookViews>
  <sheets>
    <sheet name="封面" sheetId="1" r:id="rId1"/>
    <sheet name="目录" sheetId="2" r:id="rId2"/>
    <sheet name="A1、年收入执行" sheetId="3" r:id="rId3"/>
    <sheet name="A2、年支出执行" sheetId="4" r:id="rId4"/>
    <sheet name="A3、年基金收入" sheetId="5" r:id="rId5"/>
    <sheet name="A4、年基金支出 " sheetId="6" r:id="rId6"/>
    <sheet name="B5、年收入预算" sheetId="7" r:id="rId7"/>
    <sheet name="B6、年支出预算" sheetId="8" r:id="rId8"/>
    <sheet name="B7、年基金收入预算" sheetId="9" r:id="rId9"/>
    <sheet name="B8、年基金支出" sheetId="10" r:id="rId10"/>
    <sheet name="B9、支出细化表 " sheetId="11" r:id="rId11"/>
    <sheet name="B10、年支出分类别表" sheetId="12" r:id="rId12"/>
    <sheet name="B11、年支出经济科目细化" sheetId="13" r:id="rId13"/>
    <sheet name="B12年公共预算财政拨款“三公”经费支出预算表" sheetId="14" r:id="rId14"/>
  </sheets>
  <externalReferences>
    <externalReference r:id="rId17"/>
  </externalReferences>
  <definedNames>
    <definedName name="_GoBack" localSheetId="13">'B12年公共预算财政拨款“三公”经费支出预算表'!$A$7</definedName>
    <definedName name="a">#N/A</definedName>
    <definedName name="_xlnm.Print_Area" localSheetId="2">'A1、年收入执行'!$A$1:$F$35</definedName>
    <definedName name="_xlnm.Print_Area" localSheetId="3">'A2、年支出执行'!$A$1:$F$27</definedName>
    <definedName name="_xlnm.Print_Area" localSheetId="4">'A3、年基金收入'!$A$1:$D$20</definedName>
    <definedName name="_xlnm.Print_Area" localSheetId="5">'A4、年基金支出 '!$A$1:$D$18</definedName>
    <definedName name="_xlnm.Print_Area" localSheetId="11">'B10、年支出分类别表'!$A$1:$D$17</definedName>
    <definedName name="_xlnm.Print_Area" localSheetId="12">'B11、年支出经济科目细化'!$A$1:$B$38</definedName>
    <definedName name="_xlnm.Print_Area" localSheetId="13">'B12年公共预算财政拨款“三公”经费支出预算表'!$A$1:$G$7</definedName>
    <definedName name="_xlnm.Print_Area" localSheetId="6">'B5、年收入预算'!$A$1:$D$35</definedName>
    <definedName name="_xlnm.Print_Area" localSheetId="7">'B6、年支出预算'!$A$1:$D$21</definedName>
    <definedName name="_xlnm.Print_Area" localSheetId="8">'B7、年基金收入预算'!$A$1:$D$20</definedName>
    <definedName name="_xlnm.Print_Area" localSheetId="9">'B8、年基金支出'!$A$1:$D$25</definedName>
    <definedName name="_xlnm.Print_Area" localSheetId="10">'B9、支出细化表 '!$A$1:$D$94</definedName>
    <definedName name="_xlnm.Print_Area">#N/A</definedName>
    <definedName name="_xlnm.Print_Titles" localSheetId="12">'B11、年支出经济科目细化'!$1:$4</definedName>
    <definedName name="_xlnm.Print_Titles" localSheetId="10">'B9、支出细化表 '!$1:$4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<sst xmlns="http://schemas.openxmlformats.org/spreadsheetml/2006/main" count="486" uniqueCount="407">
  <si>
    <t>一、一般公共服务支出</t>
  </si>
  <si>
    <t>总  计</t>
  </si>
  <si>
    <t>因公出国（境）经费</t>
  </si>
  <si>
    <t>公务用车购置和运行维护费</t>
  </si>
  <si>
    <t>小计</t>
  </si>
  <si>
    <t>公务用车购置经费</t>
  </si>
  <si>
    <t>公务用车运行维护费</t>
  </si>
  <si>
    <t>公务接待费</t>
  </si>
  <si>
    <t>单位：万元</t>
  </si>
  <si>
    <t>表1</t>
  </si>
  <si>
    <t>项       目</t>
  </si>
  <si>
    <t>金额</t>
  </si>
  <si>
    <t>占预算%</t>
  </si>
  <si>
    <t>比上年增长%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</si>
  <si>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</si>
  <si>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</si>
  <si>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</si>
  <si>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</si>
  <si>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</si>
  <si>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</si>
  <si>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</si>
  <si>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</si>
  <si>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</si>
  <si>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</si>
  <si>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</si>
  <si>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</si>
  <si>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</si>
  <si>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其他税收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</si>
  <si>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</si>
  <si>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</si>
  <si>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</si>
  <si>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</si>
  <si>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</si>
  <si>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</si>
  <si>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</si>
  <si>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本年收入合计</t>
  </si>
  <si>
    <t>转移性收入</t>
  </si>
  <si>
    <t xml:space="preserve">    地方政府新增一般债券收入</t>
  </si>
  <si>
    <t xml:space="preserve">    税收返还性收入</t>
  </si>
  <si>
    <t xml:space="preserve">    上级一般性转移支付收入</t>
  </si>
  <si>
    <t xml:space="preserve">    上级专项转移支付收入</t>
  </si>
  <si>
    <t xml:space="preserve">    调入资金</t>
  </si>
  <si>
    <t xml:space="preserve">    上年结转及结余收入</t>
  </si>
  <si>
    <t>收入总计</t>
  </si>
  <si>
    <t>表2</t>
  </si>
  <si>
    <t>占预算%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</si>
  <si>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</si>
  <si>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</si>
  <si>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</si>
  <si>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</si>
  <si>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</si>
  <si>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</si>
  <si>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</si>
  <si>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</si>
  <si>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</si>
  <si>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</si>
  <si>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</si>
  <si>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十三、资源勘探电力信息等事务</t>
  </si>
  <si>
    <t>十四、 商业服务业等事务</t>
  </si>
  <si>
    <t>本年支出合计</t>
  </si>
  <si>
    <t>转移性支出</t>
  </si>
  <si>
    <t xml:space="preserve">  一般转移支付上解支出</t>
  </si>
  <si>
    <t xml:space="preserve">  专项转移支付上解支出</t>
  </si>
  <si>
    <t xml:space="preserve">  增设预算稳定调节基金</t>
  </si>
  <si>
    <t xml:space="preserve">  结转下年支出</t>
  </si>
  <si>
    <t>支出总计</t>
  </si>
  <si>
    <t>表3</t>
  </si>
  <si>
    <t>项      目</t>
  </si>
  <si>
    <t>一、新型墙体材料专项基金收入</t>
  </si>
  <si>
    <t>二、国有土地收益基金收入</t>
  </si>
  <si>
    <t>三、农业土地开发资金收入</t>
  </si>
  <si>
    <t>六、城市基础设施配套费收入</t>
  </si>
  <si>
    <t>七、污水处理费收入</t>
  </si>
  <si>
    <t>本年基金收入合计</t>
  </si>
  <si>
    <t>转移性收入</t>
  </si>
  <si>
    <t xml:space="preserve">  地方政府新增专项债券收入</t>
  </si>
  <si>
    <t xml:space="preserve">  上级补助收入</t>
  </si>
  <si>
    <t xml:space="preserve">  上年结转及结余收入</t>
  </si>
  <si>
    <t>收入合计</t>
  </si>
  <si>
    <t>表4</t>
  </si>
  <si>
    <t>一、社会保障和就业支出</t>
  </si>
  <si>
    <t>二、城乡社区支出</t>
  </si>
  <si>
    <t>三、资源勘探信息等支出</t>
  </si>
  <si>
    <t>本年基金支出合计</t>
  </si>
  <si>
    <t>转移性支出</t>
  </si>
  <si>
    <t xml:space="preserve">   上解上级支出</t>
  </si>
  <si>
    <t xml:space="preserve">   调出资金</t>
  </si>
  <si>
    <t xml:space="preserve">   年终结余</t>
  </si>
  <si>
    <t>支出合计</t>
  </si>
  <si>
    <t xml:space="preserve">    其他税收</t>
  </si>
  <si>
    <t xml:space="preserve">    罚没收入</t>
  </si>
  <si>
    <t xml:space="preserve">    国有资本经营收入</t>
  </si>
  <si>
    <t xml:space="preserve">    国有资源(资产)有偿使用收入</t>
  </si>
  <si>
    <t>转移性收入</t>
  </si>
  <si>
    <r>
      <t xml:space="preserve"> </t>
    </r>
    <r>
      <rPr>
        <sz val="10"/>
        <rFont val="宋体"/>
        <family val="0"/>
      </rPr>
      <t xml:space="preserve">   地方政府新增一般债券收入</t>
    </r>
  </si>
  <si>
    <t xml:space="preserve">    税收返还性收入</t>
  </si>
  <si>
    <t xml:space="preserve">    上级一般性转移支付收入</t>
  </si>
  <si>
    <t xml:space="preserve">    上级专项转移支付收入</t>
  </si>
  <si>
    <t xml:space="preserve">    调入资金</t>
  </si>
  <si>
    <t>收入总计</t>
  </si>
  <si>
    <t>二、国防支出</t>
  </si>
  <si>
    <t>三、公共安全支出</t>
  </si>
  <si>
    <t>四、教育支出</t>
  </si>
  <si>
    <t>十、城乡社区支出</t>
  </si>
  <si>
    <t>十一、农林水支出</t>
  </si>
  <si>
    <t>十八、住房保障支出</t>
  </si>
  <si>
    <t>二十二、预备费</t>
  </si>
  <si>
    <t>本年支出合计</t>
  </si>
  <si>
    <t>转移性支出</t>
  </si>
  <si>
    <t xml:space="preserve">   一般转移支付上解支出</t>
  </si>
  <si>
    <t xml:space="preserve">   专项转移支付上解支出</t>
  </si>
  <si>
    <t>支出总计</t>
  </si>
  <si>
    <t>一、新型墙体材料专项基金收入</t>
  </si>
  <si>
    <t>二、国有土地收益基金收入</t>
  </si>
  <si>
    <t>三、农业土地开发资金收入</t>
  </si>
  <si>
    <t>四、 国有土地使用权出让收入</t>
  </si>
  <si>
    <t xml:space="preserve">五、彩票公益金收入 </t>
  </si>
  <si>
    <t>六、城市基础设施配套费收入</t>
  </si>
  <si>
    <t>七、污水处理费收入</t>
  </si>
  <si>
    <t>八、其他政府性基金收入</t>
  </si>
  <si>
    <t>本年基金收入合计</t>
  </si>
  <si>
    <t xml:space="preserve">  新增地方政府专项债券</t>
  </si>
  <si>
    <t>一、社会保障和就业支出</t>
  </si>
  <si>
    <t xml:space="preserve">    其中：大中型水库移民后期扶持基金支出</t>
  </si>
  <si>
    <t>二、城乡社区支出</t>
  </si>
  <si>
    <t xml:space="preserve">    其中：国有土地使用权出让收入安排的支出</t>
  </si>
  <si>
    <t xml:space="preserve">          国有土地收益基金支出</t>
  </si>
  <si>
    <t xml:space="preserve">          城市基础设施配套费安排的支出</t>
  </si>
  <si>
    <t>三、资源勘探信息等支出</t>
  </si>
  <si>
    <t xml:space="preserve">    其中：新型墙体材料专项基金支出</t>
  </si>
  <si>
    <t>四、商业服务业等支出</t>
  </si>
  <si>
    <t xml:space="preserve">   其中： 地方旅游开发项目补助</t>
  </si>
  <si>
    <t>五、其他政府性基金支出</t>
  </si>
  <si>
    <t xml:space="preserve">    其中：彩票公益金安排的支出</t>
  </si>
  <si>
    <t>转移性支出</t>
  </si>
  <si>
    <t xml:space="preserve">   调出资金</t>
  </si>
  <si>
    <t xml:space="preserve">   年终累计结余</t>
  </si>
  <si>
    <t xml:space="preserve">    支出总计</t>
  </si>
  <si>
    <t>单位：万元</t>
  </si>
  <si>
    <t>项目</t>
  </si>
  <si>
    <t>预算数</t>
  </si>
  <si>
    <t>一、一般公共服务</t>
  </si>
  <si>
    <t xml:space="preserve">    特殊教育</t>
  </si>
  <si>
    <t xml:space="preserve">    人大事务</t>
  </si>
  <si>
    <t xml:space="preserve">    进修及培训</t>
  </si>
  <si>
    <t xml:space="preserve">    政府办公厅(室)及相关机构事务</t>
  </si>
  <si>
    <t xml:space="preserve">      干部教育</t>
  </si>
  <si>
    <t xml:space="preserve">    发展与改革事务</t>
  </si>
  <si>
    <t xml:space="preserve">      其他进修及培训</t>
  </si>
  <si>
    <t xml:space="preserve">    统计信息事务</t>
  </si>
  <si>
    <t xml:space="preserve">    教育费附加安排的支出</t>
  </si>
  <si>
    <t xml:space="preserve">    财政事务</t>
  </si>
  <si>
    <t xml:space="preserve">      农村中小学校舍建设</t>
  </si>
  <si>
    <t xml:space="preserve">      行政运行</t>
  </si>
  <si>
    <t xml:space="preserve">      农村中小学教学设施</t>
  </si>
  <si>
    <t xml:space="preserve">    税收事务</t>
  </si>
  <si>
    <t xml:space="preserve">      城市中小学校舍建设</t>
  </si>
  <si>
    <t xml:space="preserve">    审计事务</t>
  </si>
  <si>
    <t xml:space="preserve">      中等职业学校教学设施</t>
  </si>
  <si>
    <t xml:space="preserve">    人力资源事务</t>
  </si>
  <si>
    <t xml:space="preserve">      其他教育费附加安排的支出</t>
  </si>
  <si>
    <t xml:space="preserve">    纪检监察事务</t>
  </si>
  <si>
    <t xml:space="preserve">    其他教育支出</t>
  </si>
  <si>
    <t xml:space="preserve">    商贸事务</t>
  </si>
  <si>
    <t>五、科学技术支出</t>
  </si>
  <si>
    <t xml:space="preserve">    工商行政管理事务</t>
  </si>
  <si>
    <t xml:space="preserve">    科学技术管理事务</t>
  </si>
  <si>
    <t xml:space="preserve">    质量技术监督与检验检疫事务</t>
  </si>
  <si>
    <t xml:space="preserve">    基础研究</t>
  </si>
  <si>
    <t xml:space="preserve">    民族事务</t>
  </si>
  <si>
    <t xml:space="preserve">    技术研究与开发</t>
  </si>
  <si>
    <t xml:space="preserve">    宗教事务</t>
  </si>
  <si>
    <t xml:space="preserve">      科技成果转化与扩散</t>
  </si>
  <si>
    <t xml:space="preserve">    档案事务</t>
  </si>
  <si>
    <t xml:space="preserve">    科学技术普及</t>
  </si>
  <si>
    <t xml:space="preserve">    民主党派及工商联事务</t>
  </si>
  <si>
    <t xml:space="preserve">    科技重大专项</t>
  </si>
  <si>
    <t xml:space="preserve">    群众团体事务</t>
  </si>
  <si>
    <t xml:space="preserve">    其他科学技术支出</t>
  </si>
  <si>
    <t xml:space="preserve">    党委办公厅（室）及相关机构事务</t>
  </si>
  <si>
    <t>六、文化体育与传媒支出</t>
  </si>
  <si>
    <t xml:space="preserve">    组织事务</t>
  </si>
  <si>
    <t xml:space="preserve">    文化</t>
  </si>
  <si>
    <t xml:space="preserve">    宣传事务</t>
  </si>
  <si>
    <t xml:space="preserve">      群众文化</t>
  </si>
  <si>
    <t xml:space="preserve">    统战事务</t>
  </si>
  <si>
    <t xml:space="preserve">    文物</t>
  </si>
  <si>
    <t xml:space="preserve">    其他共产党事务支出</t>
  </si>
  <si>
    <t xml:space="preserve">    体育</t>
  </si>
  <si>
    <t xml:space="preserve">    其他一般公共服务支出(款)</t>
  </si>
  <si>
    <t xml:space="preserve">    广播影视</t>
  </si>
  <si>
    <t>二、国防支出</t>
  </si>
  <si>
    <t xml:space="preserve">    其他文化体育与传媒支出</t>
  </si>
  <si>
    <t xml:space="preserve">    国防动员</t>
  </si>
  <si>
    <t>七、社会保障和就业</t>
  </si>
  <si>
    <t xml:space="preserve">      人民防空</t>
  </si>
  <si>
    <t xml:space="preserve">    人力资源和社会保障管理事务</t>
  </si>
  <si>
    <t>三、公共安全支出</t>
  </si>
  <si>
    <t xml:space="preserve">    民政管理事务</t>
  </si>
  <si>
    <t xml:space="preserve">    武装警察</t>
  </si>
  <si>
    <t xml:space="preserve">    财政对社会保险基金的补助</t>
  </si>
  <si>
    <t xml:space="preserve">    公安</t>
  </si>
  <si>
    <t xml:space="preserve">    行政事业单位离退休</t>
  </si>
  <si>
    <t xml:space="preserve">      治安管理</t>
  </si>
  <si>
    <t xml:space="preserve">    企业改革补助</t>
  </si>
  <si>
    <t xml:space="preserve">    检察</t>
  </si>
  <si>
    <t xml:space="preserve">    就业补助</t>
  </si>
  <si>
    <t xml:space="preserve">    法院</t>
  </si>
  <si>
    <t xml:space="preserve">    抚恤</t>
  </si>
  <si>
    <t xml:space="preserve">    司法</t>
  </si>
  <si>
    <t xml:space="preserve">    退役安置</t>
  </si>
  <si>
    <t xml:space="preserve">    其他公共安全支出</t>
  </si>
  <si>
    <t xml:space="preserve">    社会福利</t>
  </si>
  <si>
    <t>四、教育支出</t>
  </si>
  <si>
    <t xml:space="preserve">    残疾人事业</t>
  </si>
  <si>
    <t xml:space="preserve">    教育管理事务</t>
  </si>
  <si>
    <t xml:space="preserve">    自然灾害生活救助</t>
  </si>
  <si>
    <t xml:space="preserve">    普通教育</t>
  </si>
  <si>
    <t xml:space="preserve">    红十字事业</t>
  </si>
  <si>
    <t xml:space="preserve">      学前教育</t>
  </si>
  <si>
    <t xml:space="preserve">    最低生活保障</t>
  </si>
  <si>
    <t xml:space="preserve">      小学教育</t>
  </si>
  <si>
    <t xml:space="preserve">      农村最低生活保障金支出</t>
  </si>
  <si>
    <t xml:space="preserve">      初中教育</t>
  </si>
  <si>
    <t xml:space="preserve">    临时救助</t>
  </si>
  <si>
    <t xml:space="preserve">      高中教育</t>
  </si>
  <si>
    <t xml:space="preserve">    特困人员供养</t>
  </si>
  <si>
    <t xml:space="preserve">    职业教育</t>
  </si>
  <si>
    <t xml:space="preserve">    其他生活救助</t>
  </si>
  <si>
    <t xml:space="preserve">    其他社会保障和就业支出(款)</t>
  </si>
  <si>
    <t xml:space="preserve">      水利</t>
  </si>
  <si>
    <t xml:space="preserve"> 八、医疗卫生与计划生育支出</t>
  </si>
  <si>
    <t xml:space="preserve">      扶贫</t>
  </si>
  <si>
    <t xml:space="preserve">    医疗卫生与计划生育管理事务</t>
  </si>
  <si>
    <t xml:space="preserve">      农业综合开发</t>
  </si>
  <si>
    <t xml:space="preserve">    公立医院</t>
  </si>
  <si>
    <t xml:space="preserve">      农村综合改革</t>
  </si>
  <si>
    <t xml:space="preserve">    基层医疗卫生机构</t>
  </si>
  <si>
    <r>
      <t xml:space="preserve"> </t>
    </r>
    <r>
      <rPr>
        <sz val="10"/>
        <rFont val="宋体"/>
        <family val="0"/>
      </rPr>
      <t xml:space="preserve">       对村民委员会和党支部的补助</t>
    </r>
  </si>
  <si>
    <t xml:space="preserve">      乡镇卫生院</t>
  </si>
  <si>
    <t xml:space="preserve">      其他农林水事务支出</t>
  </si>
  <si>
    <t xml:space="preserve">      其他基层医疗卫生机构支出</t>
  </si>
  <si>
    <t>十二、交通运输支出</t>
  </si>
  <si>
    <t xml:space="preserve">    公共卫生</t>
  </si>
  <si>
    <t xml:space="preserve">      公路水路运输</t>
  </si>
  <si>
    <t xml:space="preserve">      疾病预防控制机构</t>
  </si>
  <si>
    <t xml:space="preserve">      石油价格改革对交通运输的补贴</t>
  </si>
  <si>
    <t xml:space="preserve">      卫生监督机构</t>
  </si>
  <si>
    <r>
      <t xml:space="preserve">      </t>
    </r>
    <r>
      <rPr>
        <sz val="10"/>
        <rFont val="宋体"/>
        <family val="0"/>
      </rPr>
      <t xml:space="preserve">  对城市公交的补贴</t>
    </r>
  </si>
  <si>
    <t xml:space="preserve">      妇幼保健机构</t>
  </si>
  <si>
    <t xml:space="preserve">      车辆购置税支出</t>
  </si>
  <si>
    <t xml:space="preserve">      基本公共卫生服务</t>
  </si>
  <si>
    <t xml:space="preserve">      其他交通运输支出</t>
  </si>
  <si>
    <t xml:space="preserve">      重大公共卫生专项</t>
  </si>
  <si>
    <t>十三、资源勘探信息等支出</t>
  </si>
  <si>
    <t xml:space="preserve">    医疗保障</t>
  </si>
  <si>
    <t xml:space="preserve">      资源勘探开发</t>
  </si>
  <si>
    <t xml:space="preserve">      行政单位医疗</t>
  </si>
  <si>
    <t xml:space="preserve">      制造业</t>
  </si>
  <si>
    <t xml:space="preserve">      事业单位医疗</t>
  </si>
  <si>
    <t xml:space="preserve">      工业和信息产业监管</t>
  </si>
  <si>
    <t xml:space="preserve">      公务员医疗补助</t>
  </si>
  <si>
    <r>
      <t xml:space="preserve">      </t>
    </r>
    <r>
      <rPr>
        <sz val="10"/>
        <rFont val="宋体"/>
        <family val="0"/>
      </rPr>
      <t xml:space="preserve">  工业和信息产业支持</t>
    </r>
  </si>
  <si>
    <t xml:space="preserve">      城镇居民基本医疗保险</t>
  </si>
  <si>
    <t xml:space="preserve">      安全生产监管</t>
  </si>
  <si>
    <t xml:space="preserve">      城乡医疗救助</t>
  </si>
  <si>
    <t xml:space="preserve">      支持中小企业发展和管理支出</t>
  </si>
  <si>
    <t xml:space="preserve">    计划生育事务</t>
  </si>
  <si>
    <t>十四、商业服务业等支出</t>
  </si>
  <si>
    <t xml:space="preserve">    食品和药品监督管理事务</t>
  </si>
  <si>
    <t xml:space="preserve">      商业流通事务</t>
  </si>
  <si>
    <t xml:space="preserve">    其他医疗卫生与计划生育支出</t>
  </si>
  <si>
    <t xml:space="preserve">      旅游业管理与服务支出</t>
  </si>
  <si>
    <t>九、节能环保支出</t>
  </si>
  <si>
    <r>
      <t xml:space="preserve"> </t>
    </r>
    <r>
      <rPr>
        <sz val="10"/>
        <rFont val="宋体"/>
        <family val="0"/>
      </rPr>
      <t xml:space="preserve">       其他旅游业管理与服务支出</t>
    </r>
  </si>
  <si>
    <t xml:space="preserve">    环境保护管理事务</t>
  </si>
  <si>
    <t xml:space="preserve">      涉外发展服务支出</t>
  </si>
  <si>
    <t xml:space="preserve">    环境监测与监察</t>
  </si>
  <si>
    <t xml:space="preserve">      其他商业服务业等支出</t>
  </si>
  <si>
    <t xml:space="preserve">    污染防治</t>
  </si>
  <si>
    <t>十五、金融支出</t>
  </si>
  <si>
    <t xml:space="preserve">      大气</t>
  </si>
  <si>
    <t xml:space="preserve">      其他金融支出</t>
  </si>
  <si>
    <t xml:space="preserve">      水体</t>
  </si>
  <si>
    <t>十六、援助其他地区支出</t>
  </si>
  <si>
    <t xml:space="preserve">      固体废弃物与化学品</t>
  </si>
  <si>
    <t xml:space="preserve">      农业</t>
  </si>
  <si>
    <t xml:space="preserve">      排污费安排的支出</t>
  </si>
  <si>
    <t>十七、国土海洋气象等支出</t>
  </si>
  <si>
    <t xml:space="preserve">    自然生态保护</t>
  </si>
  <si>
    <t xml:space="preserve">      国土资源事务</t>
  </si>
  <si>
    <t xml:space="preserve">      农村环境保护</t>
  </si>
  <si>
    <r>
      <t xml:space="preserve">      </t>
    </r>
    <r>
      <rPr>
        <sz val="10"/>
        <rFont val="宋体"/>
        <family val="0"/>
      </rPr>
      <t xml:space="preserve">  国土整治</t>
    </r>
  </si>
  <si>
    <t xml:space="preserve">      其他自然生态保护支出</t>
  </si>
  <si>
    <t xml:space="preserve">      气象事务</t>
  </si>
  <si>
    <t xml:space="preserve">    能源节约利用（款）</t>
  </si>
  <si>
    <t xml:space="preserve">    污染减排</t>
  </si>
  <si>
    <t xml:space="preserve">      保障性安居工程支出</t>
  </si>
  <si>
    <t xml:space="preserve">    其他节能环保支出（款）</t>
  </si>
  <si>
    <t xml:space="preserve">        棚户区改造</t>
  </si>
  <si>
    <t xml:space="preserve">        农村危房改造</t>
  </si>
  <si>
    <t xml:space="preserve">      城乡社区管理事务</t>
  </si>
  <si>
    <t xml:space="preserve">        公共租赁住房</t>
  </si>
  <si>
    <r>
      <t xml:space="preserve"> </t>
    </r>
    <r>
      <rPr>
        <sz val="10"/>
        <rFont val="宋体"/>
        <family val="0"/>
      </rPr>
      <t xml:space="preserve">       城管执法</t>
    </r>
  </si>
  <si>
    <t>十九、粮油物资储备支出</t>
  </si>
  <si>
    <t xml:space="preserve">      城乡社区规划与管理</t>
  </si>
  <si>
    <t xml:space="preserve">      粮油事务</t>
  </si>
  <si>
    <t xml:space="preserve">      城乡社区公共设施</t>
  </si>
  <si>
    <r>
      <t xml:space="preserve"> </t>
    </r>
    <r>
      <rPr>
        <sz val="10"/>
        <rFont val="宋体"/>
        <family val="0"/>
      </rPr>
      <t xml:space="preserve">       行政运行</t>
    </r>
  </si>
  <si>
    <t xml:space="preserve">      城乡社区环境卫生</t>
  </si>
  <si>
    <t xml:space="preserve">      粮油储备</t>
  </si>
  <si>
    <t xml:space="preserve">      其他城乡社区支出</t>
  </si>
  <si>
    <t>二十、其他支出</t>
  </si>
  <si>
    <t xml:space="preserve">      农业</t>
  </si>
  <si>
    <t xml:space="preserve">      林业</t>
  </si>
  <si>
    <t>总计</t>
  </si>
  <si>
    <t>单位:万元</t>
  </si>
  <si>
    <t>项              目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</si>
  <si>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</si>
  <si>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</si>
  <si>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</si>
  <si>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</si>
  <si>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</si>
  <si>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</si>
  <si>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</si>
  <si>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</si>
  <si>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</si>
  <si>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</si>
  <si>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</si>
  <si>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</si>
  <si>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</si>
  <si>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</si>
  <si>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</si>
  <si>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</si>
  <si>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</si>
  <si>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</si>
  <si>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</si>
  <si>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</si>
  <si>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</si>
  <si>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</si>
  <si>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</si>
  <si>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</si>
  <si>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</si>
  <si>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</si>
  <si>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</si>
  <si>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</si>
  <si>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</si>
  <si>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</si>
  <si>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住房公积金</t>
  </si>
  <si>
    <t xml:space="preserve">  其他对个人和家庭的补助支出</t>
  </si>
  <si>
    <t>五、对企事业单位的补贴</t>
  </si>
  <si>
    <t>本年支出合计</t>
  </si>
  <si>
    <t>项目支出</t>
  </si>
  <si>
    <t>其中：基本支出</t>
  </si>
  <si>
    <t>金  额</t>
  </si>
  <si>
    <t>表5</t>
  </si>
  <si>
    <t>表6</t>
  </si>
  <si>
    <t>表7</t>
  </si>
  <si>
    <t>表8</t>
  </si>
  <si>
    <t>表9</t>
  </si>
  <si>
    <t>表10</t>
  </si>
  <si>
    <t>表11</t>
  </si>
  <si>
    <t>表12</t>
  </si>
  <si>
    <t>基本支出合计</t>
  </si>
  <si>
    <r>
      <t>和</t>
    </r>
    <r>
      <rPr>
        <sz val="36"/>
        <rFont val="Times New Roman"/>
        <family val="1"/>
      </rPr>
      <t>2020</t>
    </r>
    <r>
      <rPr>
        <sz val="36"/>
        <rFont val="方正小标宋简体"/>
        <family val="4"/>
      </rPr>
      <t>年预算草案</t>
    </r>
  </si>
  <si>
    <r>
      <t>2020</t>
    </r>
    <r>
      <rPr>
        <b/>
        <sz val="20"/>
        <rFont val="宋体"/>
        <family val="0"/>
      </rPr>
      <t>年一般公共预算财政拨款“三公”经费支出预算表</t>
    </r>
  </si>
  <si>
    <t>2019年一般公共预算收入执行情况表</t>
  </si>
  <si>
    <t>2018年决算数</t>
  </si>
  <si>
    <t>2019年预算数</t>
  </si>
  <si>
    <t>2019年执行数</t>
  </si>
  <si>
    <t>2019年一般公共预算支出执行情况表</t>
  </si>
  <si>
    <t>十五、灾害防治及应急管理支出</t>
  </si>
  <si>
    <t xml:space="preserve">2020年一般公共预算收入草案表 </t>
  </si>
  <si>
    <t>2020年预算数</t>
  </si>
  <si>
    <r>
      <t>淄川区</t>
    </r>
    <r>
      <rPr>
        <sz val="36"/>
        <rFont val="方正小标宋简体"/>
        <family val="4"/>
      </rPr>
      <t>太河镇</t>
    </r>
    <r>
      <rPr>
        <sz val="36"/>
        <rFont val="Times New Roman"/>
        <family val="1"/>
      </rPr>
      <t>2019</t>
    </r>
    <r>
      <rPr>
        <sz val="36"/>
        <rFont val="方正小标宋简体"/>
        <family val="4"/>
      </rPr>
      <t>年预算执行</t>
    </r>
    <r>
      <rPr>
        <sz val="36"/>
        <rFont val="Times New Roman"/>
        <family val="1"/>
      </rPr>
      <t xml:space="preserve">     </t>
    </r>
  </si>
  <si>
    <t>2020年一般公共预算支出草案表</t>
  </si>
  <si>
    <t>2019年执行数</t>
  </si>
  <si>
    <t>2020年预算数</t>
  </si>
  <si>
    <t>2020年政府性基金预算收入草案表</t>
  </si>
  <si>
    <t>2019年执行数</t>
  </si>
  <si>
    <t>2020年预算数</t>
  </si>
  <si>
    <t>2020年政府性基金预算支出草案表</t>
  </si>
  <si>
    <t>2020年一般公共预算支出预算细化草案表</t>
  </si>
  <si>
    <t>2020年一般公共预算支出分类别草案表</t>
  </si>
  <si>
    <t>2020年支出预算数</t>
  </si>
  <si>
    <t>2020年一般公共预算基本支出经济分类预算草案表</t>
  </si>
  <si>
    <t>2019年政府性基金预算收入执行情况表</t>
  </si>
  <si>
    <t>2018年决算数</t>
  </si>
  <si>
    <t>2019年执行数</t>
  </si>
  <si>
    <r>
      <t>2019</t>
    </r>
    <r>
      <rPr>
        <sz val="20"/>
        <rFont val="方正小标宋简体"/>
        <family val="4"/>
      </rPr>
      <t>年政府性基金预算支出执行情况表</t>
    </r>
  </si>
  <si>
    <t>2019年执行数</t>
  </si>
  <si>
    <t>四、 国有土地使用权出让收入</t>
  </si>
  <si>
    <t>四、国有土地使用权出让收入</t>
  </si>
  <si>
    <t xml:space="preserve">五、彩票公益金收入 </t>
  </si>
  <si>
    <t>五、彩票公益金收入</t>
  </si>
  <si>
    <t>八、其他政府性基金收入</t>
  </si>
  <si>
    <t>六、其他政府性基金收入</t>
  </si>
  <si>
    <r>
      <rPr>
        <sz val="16"/>
        <rFont val="仿宋_GB2312"/>
        <family val="3"/>
      </rPr>
      <t>说明：</t>
    </r>
    <r>
      <rPr>
        <sz val="16"/>
        <rFont val="Times New Roman"/>
        <family val="1"/>
      </rPr>
      <t>2020</t>
    </r>
    <r>
      <rPr>
        <sz val="16"/>
        <rFont val="仿宋_GB2312"/>
        <family val="3"/>
      </rPr>
      <t>年通过当年一般公共预算财政拨款安排的</t>
    </r>
    <r>
      <rPr>
        <sz val="16"/>
        <rFont val="Times New Roman"/>
        <family val="1"/>
      </rPr>
      <t>“</t>
    </r>
    <r>
      <rPr>
        <sz val="16"/>
        <rFont val="仿宋_GB2312"/>
        <family val="3"/>
      </rPr>
      <t>三公</t>
    </r>
    <r>
      <rPr>
        <sz val="16"/>
        <rFont val="Times New Roman"/>
        <family val="1"/>
      </rPr>
      <t>”</t>
    </r>
    <r>
      <rPr>
        <sz val="16"/>
        <rFont val="仿宋_GB2312"/>
        <family val="3"/>
      </rPr>
      <t>经费预算为</t>
    </r>
    <r>
      <rPr>
        <sz val="16"/>
        <rFont val="Times New Roman"/>
        <family val="1"/>
      </rPr>
      <t>41.86</t>
    </r>
    <r>
      <rPr>
        <sz val="16"/>
        <rFont val="仿宋_GB2312"/>
        <family val="3"/>
      </rPr>
      <t>万元，与上年持平。其中：因公出国（境）费预算</t>
    </r>
    <r>
      <rPr>
        <sz val="16"/>
        <rFont val="Times New Roman"/>
        <family val="1"/>
      </rPr>
      <t>0</t>
    </r>
    <r>
      <rPr>
        <sz val="16"/>
        <rFont val="仿宋_GB2312"/>
        <family val="3"/>
      </rPr>
      <t>万元</t>
    </r>
    <r>
      <rPr>
        <sz val="16"/>
        <rFont val="楷体_GB2312"/>
        <family val="3"/>
      </rPr>
      <t>，与</t>
    </r>
    <r>
      <rPr>
        <sz val="16"/>
        <rFont val="Times New Roman"/>
        <family val="1"/>
      </rPr>
      <t>2019</t>
    </r>
    <r>
      <rPr>
        <sz val="16"/>
        <rFont val="仿宋_GB2312"/>
        <family val="3"/>
      </rPr>
      <t>年预算持平</t>
    </r>
    <r>
      <rPr>
        <sz val="16"/>
        <rFont val="楷体_GB2312"/>
        <family val="3"/>
      </rPr>
      <t>。</t>
    </r>
    <r>
      <rPr>
        <sz val="16"/>
        <rFont val="仿宋_GB2312"/>
        <family val="3"/>
      </rPr>
      <t>公务用车购置及运行费预算</t>
    </r>
    <r>
      <rPr>
        <sz val="16"/>
        <rFont val="Times New Roman"/>
        <family val="1"/>
      </rPr>
      <t>36.71</t>
    </r>
    <r>
      <rPr>
        <sz val="16"/>
        <rFont val="仿宋_GB2312"/>
        <family val="3"/>
      </rPr>
      <t>万元（其中公务用车购置费</t>
    </r>
    <r>
      <rPr>
        <sz val="16"/>
        <rFont val="Times New Roman"/>
        <family val="1"/>
      </rPr>
      <t>0</t>
    </r>
    <r>
      <rPr>
        <sz val="16"/>
        <rFont val="仿宋_GB2312"/>
        <family val="3"/>
      </rPr>
      <t>万元），与上年持平。公务接待费</t>
    </r>
    <r>
      <rPr>
        <sz val="16"/>
        <rFont val="Times New Roman"/>
        <family val="1"/>
      </rPr>
      <t>5.15</t>
    </r>
    <r>
      <rPr>
        <sz val="16"/>
        <rFont val="仿宋_GB2312"/>
        <family val="3"/>
      </rPr>
      <t>万元，与上年预算持平。</t>
    </r>
  </si>
  <si>
    <r>
      <t>0</t>
    </r>
    <r>
      <rPr>
        <sz val="10"/>
        <rFont val="宋体"/>
        <family val="0"/>
      </rPr>
      <t>.00</t>
    </r>
  </si>
  <si>
    <t>五、社会保障和就业支出</t>
  </si>
  <si>
    <t>六、医疗卫生与计划生育支出</t>
  </si>
  <si>
    <t>七、节能环保支出</t>
  </si>
  <si>
    <t>八、农林水支出</t>
  </si>
  <si>
    <t>九、资源勘探电力信息等事务</t>
  </si>
  <si>
    <t>十、 商业服务业等事务</t>
  </si>
  <si>
    <t>十一、灾害防治及应急管理支出</t>
  </si>
  <si>
    <t>二十一、灾害防治及应急管理支出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</si>
</sst>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&quot;$&quot;#,##0_);\(&quot;$&quot;#,##0\)"/>
    <numFmt numFmtId="186" formatCode="&quot;$&quot;#,##0_);[Red]\(&quot;$&quot;#,##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* #,##0.0;* \-#,##0.0;* &quot;&quot;??;@"/>
    <numFmt numFmtId="191" formatCode="0.00_ "/>
    <numFmt numFmtId="192" formatCode="0_ "/>
    <numFmt numFmtId="193" formatCode="#,##0.00_);[Red]\(#,##0.00\)"/>
    <numFmt numFmtId="194" formatCode="#,##0;\-#,##0;&quot;-&quot;"/>
    <numFmt numFmtId="195" formatCode="#,##0;\(#,##0\)"/>
    <numFmt numFmtId="196" formatCode="_-&quot;$&quot;* #,##0_-;\-&quot;$&quot;* #,##0_-;_-&quot;$&quot;* &quot;-&quot;_-;_-@_-"/>
    <numFmt numFmtId="197" formatCode="_-&quot;$&quot;\ * #,##0.00_-;_-&quot;$&quot;\ * #,##0.00\-;_-&quot;$&quot;\ * &quot;-&quot;??_-;_-@_-"/>
    <numFmt numFmtId="198" formatCode="\$#,##0.00;\(\$#,##0.00\)"/>
    <numFmt numFmtId="199" formatCode="\$#,##0;\(\$#,##0\)"/>
    <numFmt numFmtId="200" formatCode="#,##0.0_);\(#,##0.0\)"/>
    <numFmt numFmtId="201" formatCode="_-&quot;$&quot;\ * #,##0_-;_-&quot;$&quot;\ * #,##0\-;_-&quot;$&quot;\ * &quot;-&quot;_-;_-@_-"/>
    <numFmt numFmtId="202" formatCode="&quot;$&quot;\ #,##0.00_-;[Red]&quot;$&quot;\ #,##0.00\-"/>
    <numFmt numFmtId="203" formatCode="yyyy&quot;年&quot;m&quot;月&quot;d&quot;日&quot;;@"/>
    <numFmt numFmtId="204" formatCode="_-* #,##0_$_-;\-* #,##0_$_-;_-* &quot;-&quot;_$_-;_-@_-"/>
    <numFmt numFmtId="205" formatCode="_-* #,##0.00_$_-;\-* #,##0.00_$_-;_-* &quot;-&quot;??_$_-;_-@_-"/>
    <numFmt numFmtId="206" formatCode="_-* #,##0&quot;$&quot;_-;\-* #,##0&quot;$&quot;_-;_-* &quot;-&quot;&quot;$&quot;_-;_-@_-"/>
    <numFmt numFmtId="207" formatCode="_-* #,##0.00&quot;$&quot;_-;\-* #,##0.00&quot;$&quot;_-;_-* &quot;-&quot;??&quot;$&quot;_-;_-@_-"/>
    <numFmt numFmtId="208" formatCode="yy\.mm\.dd"/>
    <numFmt numFmtId="209" formatCode="0.0"/>
    <numFmt numFmtId="210" formatCode="0.00000_ "/>
    <numFmt numFmtId="211" formatCode="0.0_ 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0.00;[Red]0.00"/>
  </numFmts>
  <fonts count="103"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.5"/>
      <name val="宋体"/>
      <family val="0"/>
    </font>
    <font>
      <sz val="10"/>
      <name val="Helv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20"/>
      <name val="方正小标宋简体"/>
      <family val="4"/>
    </font>
    <font>
      <sz val="20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0"/>
      <name val="Arial"/>
      <family val="2"/>
    </font>
    <font>
      <sz val="12"/>
      <name val="Arial MT"/>
      <family val="2"/>
    </font>
    <font>
      <b/>
      <sz val="10"/>
      <name val="MS Sans"/>
      <family val="2"/>
    </font>
    <font>
      <sz val="10"/>
      <name val="Geneva"/>
      <family val="2"/>
    </font>
    <font>
      <sz val="12"/>
      <name val="Times New Roman"/>
      <family val="1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 MT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u val="single"/>
      <sz val="12"/>
      <name val="Arial MT"/>
      <family val="2"/>
    </font>
    <font>
      <sz val="11"/>
      <name val="Arial MT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2"/>
      <color indexed="20"/>
      <name val="仿宋_GB2312"/>
      <family val="3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仿宋_GB2312"/>
      <family val="3"/>
    </font>
    <font>
      <sz val="11"/>
      <color indexed="17"/>
      <name val="Tahoma"/>
      <family val="2"/>
    </font>
    <font>
      <u val="single"/>
      <sz val="12"/>
      <color indexed="20"/>
      <name val="宋体"/>
      <family val="0"/>
    </font>
    <font>
      <sz val="12"/>
      <name val="바탕체"/>
      <family val="3"/>
    </font>
    <font>
      <sz val="12"/>
      <name val="官帕眉"/>
      <family val="3"/>
    </font>
    <font>
      <b/>
      <sz val="12"/>
      <color indexed="8"/>
      <name val="宋体"/>
      <family val="0"/>
    </font>
    <font>
      <sz val="12"/>
      <name val="Courier"/>
      <family val="3"/>
    </font>
    <font>
      <sz val="10"/>
      <name val="MS Sans Serif"/>
      <family val="2"/>
    </font>
    <font>
      <b/>
      <sz val="12"/>
      <name val="宋体"/>
      <family val="0"/>
    </font>
    <font>
      <sz val="20"/>
      <name val="文星简大标宋"/>
      <family val="3"/>
    </font>
    <font>
      <sz val="12"/>
      <color indexed="10"/>
      <name val="宋体"/>
      <family val="0"/>
    </font>
    <font>
      <sz val="20"/>
      <color indexed="10"/>
      <name val="文星简大标宋"/>
      <family val="3"/>
    </font>
    <font>
      <sz val="10"/>
      <color indexed="10"/>
      <name val="宋体"/>
      <family val="0"/>
    </font>
    <font>
      <sz val="12"/>
      <name val="黑体"/>
      <family val="3"/>
    </font>
    <font>
      <sz val="12"/>
      <name val="文星简大标宋"/>
      <family val="3"/>
    </font>
    <font>
      <sz val="10"/>
      <color indexed="8"/>
      <name val="宋体"/>
      <family val="0"/>
    </font>
    <font>
      <sz val="36"/>
      <name val="方正小标宋简体"/>
      <family val="4"/>
    </font>
    <font>
      <sz val="36"/>
      <name val="Times New Roman"/>
      <family val="1"/>
    </font>
    <font>
      <sz val="16"/>
      <name val="Times New Roman"/>
      <family val="1"/>
    </font>
    <font>
      <sz val="16"/>
      <name val="仿宋_GB2312"/>
      <family val="3"/>
    </font>
    <font>
      <sz val="16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1" fontId="15" fillId="0" borderId="1">
      <alignment horizontal="center"/>
      <protection locked="0"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 vertical="top"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5" fillId="0" borderId="0">
      <alignment/>
      <protection locked="0"/>
    </xf>
    <xf numFmtId="0" fontId="19" fillId="31" borderId="0" applyNumberFormat="0" applyBorder="0" applyAlignment="0" applyProtection="0"/>
    <xf numFmtId="0" fontId="20" fillId="9" borderId="0" applyNumberFormat="0" applyBorder="0" applyAlignment="0" applyProtection="0"/>
    <xf numFmtId="0" fontId="20" fillId="20" borderId="0" applyNumberFormat="0" applyBorder="0" applyAlignment="0" applyProtection="0"/>
    <xf numFmtId="0" fontId="19" fillId="8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9" borderId="0" applyNumberFormat="0" applyBorder="0" applyAlignment="0" applyProtection="0"/>
    <xf numFmtId="0" fontId="20" fillId="2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21" borderId="0" applyNumberFormat="0" applyBorder="0" applyAlignment="0" applyProtection="0"/>
    <xf numFmtId="0" fontId="19" fillId="34" borderId="0" applyNumberFormat="0" applyBorder="0" applyAlignment="0" applyProtection="0"/>
    <xf numFmtId="0" fontId="19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21" borderId="0" applyNumberFormat="0" applyBorder="0" applyAlignment="0" applyProtection="0"/>
    <xf numFmtId="0" fontId="19" fillId="37" borderId="0" applyNumberFormat="0" applyBorder="0" applyAlignment="0" applyProtection="0"/>
    <xf numFmtId="0" fontId="19" fillId="2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8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19" fillId="22" borderId="0" applyNumberFormat="0" applyBorder="0" applyAlignment="0" applyProtection="0"/>
    <xf numFmtId="0" fontId="19" fillId="39" borderId="0" applyNumberFormat="0" applyBorder="0" applyAlignment="0" applyProtection="0"/>
    <xf numFmtId="0" fontId="21" fillId="0" borderId="0">
      <alignment horizontal="center" wrapText="1"/>
      <protection locked="0"/>
    </xf>
    <xf numFmtId="194" fontId="22" fillId="0" borderId="0" applyFill="0" applyBorder="0" applyAlignment="0">
      <protection/>
    </xf>
    <xf numFmtId="0" fontId="23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95" fontId="24" fillId="0" borderId="0">
      <alignment/>
      <protection/>
    </xf>
    <xf numFmtId="183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4" fillId="0" borderId="0">
      <alignment/>
      <protection/>
    </xf>
    <xf numFmtId="0" fontId="25" fillId="0" borderId="0" applyProtection="0">
      <alignment/>
    </xf>
    <xf numFmtId="199" fontId="24" fillId="0" borderId="0">
      <alignment/>
      <protection/>
    </xf>
    <xf numFmtId="185" fontId="26" fillId="0" borderId="0">
      <alignment/>
      <protection/>
    </xf>
    <xf numFmtId="0" fontId="14" fillId="0" borderId="0">
      <alignment/>
      <protection/>
    </xf>
    <xf numFmtId="2" fontId="25" fillId="0" borderId="0" applyProtection="0">
      <alignment/>
    </xf>
    <xf numFmtId="0" fontId="27" fillId="21" borderId="0" applyNumberFormat="0" applyBorder="0" applyAlignment="0" applyProtection="0"/>
    <xf numFmtId="0" fontId="28" fillId="0" borderId="2" applyNumberFormat="0" applyAlignment="0" applyProtection="0"/>
    <xf numFmtId="0" fontId="28" fillId="0" borderId="3">
      <alignment horizontal="left" vertical="center"/>
      <protection/>
    </xf>
    <xf numFmtId="0" fontId="29" fillId="0" borderId="0" applyProtection="0">
      <alignment/>
    </xf>
    <xf numFmtId="0" fontId="28" fillId="0" borderId="0" applyProtection="0">
      <alignment/>
    </xf>
    <xf numFmtId="0" fontId="27" fillId="10" borderId="1" applyNumberFormat="0" applyBorder="0" applyAlignment="0" applyProtection="0"/>
    <xf numFmtId="200" fontId="30" fillId="40" borderId="0">
      <alignment/>
      <protection/>
    </xf>
    <xf numFmtId="200" fontId="31" fillId="41" borderId="0">
      <alignment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4" fillId="0" borderId="0">
      <alignment/>
      <protection/>
    </xf>
    <xf numFmtId="37" fontId="32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1" fontId="34" fillId="0" borderId="0">
      <alignment horizontal="center"/>
      <protection locked="0"/>
    </xf>
    <xf numFmtId="1" fontId="35" fillId="0" borderId="4" applyBorder="0">
      <alignment/>
      <protection locked="0"/>
    </xf>
    <xf numFmtId="14" fontId="21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6" fillId="0" borderId="0">
      <alignment/>
      <protection/>
    </xf>
    <xf numFmtId="13" fontId="2" fillId="0" borderId="0" applyFont="0" applyFill="0" applyProtection="0">
      <alignment/>
    </xf>
    <xf numFmtId="0" fontId="2" fillId="0" borderId="0" applyNumberFormat="0" applyFont="0" applyFill="0" applyBorder="0" applyAlignment="0" applyProtection="0"/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23" fillId="0" borderId="5">
      <alignment horizontal="center"/>
      <protection/>
    </xf>
    <xf numFmtId="3" fontId="2" fillId="0" borderId="0" applyFont="0" applyFill="0" applyBorder="0" applyAlignment="0" applyProtection="0"/>
    <xf numFmtId="0" fontId="2" fillId="42" borderId="0" applyNumberFormat="0" applyFont="0" applyBorder="0" applyAlignment="0" applyProtection="0"/>
    <xf numFmtId="0" fontId="23" fillId="0" borderId="0" applyNumberFormat="0" applyFill="0" applyBorder="0" applyAlignment="0" applyProtection="0"/>
    <xf numFmtId="0" fontId="36" fillId="43" borderId="6">
      <alignment/>
      <protection locked="0"/>
    </xf>
    <xf numFmtId="0" fontId="37" fillId="0" borderId="0">
      <alignment/>
      <protection/>
    </xf>
    <xf numFmtId="2" fontId="15" fillId="0" borderId="0">
      <alignment horizontal="right"/>
      <protection/>
    </xf>
    <xf numFmtId="0" fontId="36" fillId="43" borderId="6">
      <alignment/>
      <protection locked="0"/>
    </xf>
    <xf numFmtId="0" fontId="36" fillId="43" borderId="6">
      <alignment/>
      <protection locked="0"/>
    </xf>
    <xf numFmtId="18" fontId="15" fillId="0" borderId="1">
      <alignment horizontal="center"/>
      <protection locked="0"/>
    </xf>
    <xf numFmtId="0" fontId="25" fillId="0" borderId="7" applyProtection="0">
      <alignment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14" fillId="0" borderId="8" applyNumberFormat="0" applyFill="0" applyProtection="0">
      <alignment horizontal="right"/>
    </xf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10" applyNumberFormat="0" applyFill="0" applyAlignment="0" applyProtection="0"/>
    <xf numFmtId="0" fontId="90" fillId="0" borderId="11" applyNumberFormat="0" applyFill="0" applyAlignment="0" applyProtection="0"/>
    <xf numFmtId="0" fontId="90" fillId="0" borderId="0" applyNumberFormat="0" applyFill="0" applyBorder="0" applyAlignment="0" applyProtection="0"/>
    <xf numFmtId="0" fontId="38" fillId="0" borderId="8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40" fillId="0" borderId="12" applyNumberFormat="0" applyFill="0" applyProtection="0">
      <alignment horizontal="center"/>
    </xf>
    <xf numFmtId="0" fontId="91" fillId="44" borderId="0" applyNumberFormat="0" applyBorder="0" applyAlignment="0" applyProtection="0"/>
    <xf numFmtId="0" fontId="41" fillId="11" borderId="0" applyNumberFormat="0" applyBorder="0" applyAlignment="0" applyProtection="0"/>
    <xf numFmtId="0" fontId="42" fillId="45" borderId="0" applyNumberFormat="0" applyBorder="0" applyAlignment="0" applyProtection="0"/>
    <xf numFmtId="0" fontId="43" fillId="37" borderId="0" applyNumberFormat="0" applyBorder="0" applyAlignment="0" applyProtection="0"/>
    <xf numFmtId="0" fontId="44" fillId="45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2" fillId="45" borderId="0" applyNumberFormat="0" applyBorder="0" applyAlignment="0" applyProtection="0"/>
    <xf numFmtId="0" fontId="41" fillId="37" borderId="0" applyNumberFormat="0" applyBorder="0" applyAlignment="0" applyProtection="0"/>
    <xf numFmtId="0" fontId="44" fillId="45" borderId="0" applyNumberFormat="0" applyBorder="0" applyAlignment="0" applyProtection="0"/>
    <xf numFmtId="0" fontId="44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45" borderId="0" applyNumberFormat="0" applyBorder="0" applyAlignment="0" applyProtection="0"/>
    <xf numFmtId="0" fontId="44" fillId="37" borderId="0" applyNumberFormat="0" applyBorder="0" applyAlignment="0" applyProtection="0"/>
    <xf numFmtId="0" fontId="43" fillId="4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 vertical="center"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92" fillId="46" borderId="0" applyNumberFormat="0" applyBorder="0" applyAlignment="0" applyProtection="0"/>
    <xf numFmtId="0" fontId="49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8" borderId="0" applyNumberFormat="0" applyBorder="0" applyAlignment="0" applyProtection="0"/>
    <xf numFmtId="0" fontId="51" fillId="13" borderId="0" applyNumberFormat="0" applyBorder="0" applyAlignment="0" applyProtection="0"/>
    <xf numFmtId="0" fontId="49" fillId="8" borderId="0" applyNumberFormat="0" applyBorder="0" applyAlignment="0" applyProtection="0"/>
    <xf numFmtId="0" fontId="51" fillId="13" borderId="0" applyNumberFormat="0" applyBorder="0" applyAlignment="0" applyProtection="0"/>
    <xf numFmtId="0" fontId="50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50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2" fillId="13" borderId="0" applyNumberFormat="0" applyBorder="0" applyAlignment="0" applyProtection="0"/>
    <xf numFmtId="0" fontId="49" fillId="8" borderId="0" applyNumberFormat="0" applyBorder="0" applyAlignment="0" applyProtection="0"/>
    <xf numFmtId="0" fontId="49" fillId="13" borderId="0" applyNumberFormat="0" applyBorder="0" applyAlignment="0" applyProtection="0"/>
    <xf numFmtId="0" fontId="51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3" fillId="0" borderId="13" applyNumberFormat="0" applyFill="0" applyAlignment="0" applyProtection="0"/>
    <xf numFmtId="0" fontId="2" fillId="0" borderId="0">
      <alignment/>
      <protection/>
    </xf>
    <xf numFmtId="203" fontId="2" fillId="0" borderId="0" applyFont="0" applyFill="0" applyBorder="0" applyAlignment="0" applyProtection="0"/>
    <xf numFmtId="0" fontId="2" fillId="0" borderId="0">
      <alignment/>
      <protection/>
    </xf>
    <xf numFmtId="0" fontId="94" fillId="47" borderId="14" applyNumberFormat="0" applyAlignment="0" applyProtection="0"/>
    <xf numFmtId="0" fontId="95" fillId="48" borderId="15" applyNumberFormat="0" applyAlignment="0" applyProtection="0"/>
    <xf numFmtId="0" fontId="96" fillId="0" borderId="0" applyNumberFormat="0" applyFill="0" applyBorder="0" applyAlignment="0" applyProtection="0"/>
    <xf numFmtId="0" fontId="40" fillId="0" borderId="12" applyNumberFormat="0" applyFill="0" applyProtection="0">
      <alignment horizontal="left"/>
    </xf>
    <xf numFmtId="0" fontId="97" fillId="0" borderId="0" applyNumberFormat="0" applyFill="0" applyBorder="0" applyAlignment="0" applyProtection="0"/>
    <xf numFmtId="0" fontId="98" fillId="0" borderId="16" applyNumberFormat="0" applyFill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4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8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>
      <alignment/>
      <protection/>
    </xf>
    <xf numFmtId="43" fontId="2" fillId="0" borderId="0" applyFont="0" applyFill="0" applyBorder="0" applyAlignment="0" applyProtection="0"/>
    <xf numFmtId="0" fontId="55" fillId="0" borderId="0">
      <alignment/>
      <protection/>
    </xf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86" fillId="52" borderId="0" applyNumberFormat="0" applyBorder="0" applyAlignment="0" applyProtection="0"/>
    <xf numFmtId="0" fontId="86" fillId="53" borderId="0" applyNumberFormat="0" applyBorder="0" applyAlignment="0" applyProtection="0"/>
    <xf numFmtId="0" fontId="86" fillId="54" borderId="0" applyNumberFormat="0" applyBorder="0" applyAlignment="0" applyProtection="0"/>
    <xf numFmtId="0" fontId="86" fillId="55" borderId="0" applyNumberFormat="0" applyBorder="0" applyAlignment="0" applyProtection="0"/>
    <xf numFmtId="0" fontId="86" fillId="56" borderId="0" applyNumberFormat="0" applyBorder="0" applyAlignment="0" applyProtection="0"/>
    <xf numFmtId="0" fontId="86" fillId="57" borderId="0" applyNumberFormat="0" applyBorder="0" applyAlignment="0" applyProtection="0"/>
    <xf numFmtId="208" fontId="14" fillId="0" borderId="12" applyFill="0" applyProtection="0">
      <alignment horizontal="right"/>
    </xf>
    <xf numFmtId="0" fontId="14" fillId="0" borderId="8" applyNumberFormat="0" applyFill="0" applyProtection="0">
      <alignment horizontal="left"/>
    </xf>
    <xf numFmtId="0" fontId="99" fillId="58" borderId="0" applyNumberFormat="0" applyBorder="0" applyAlignment="0" applyProtection="0"/>
    <xf numFmtId="0" fontId="100" fillId="47" borderId="17" applyNumberFormat="0" applyAlignment="0" applyProtection="0"/>
    <xf numFmtId="0" fontId="101" fillId="59" borderId="14" applyNumberFormat="0" applyAlignment="0" applyProtection="0"/>
    <xf numFmtId="1" fontId="14" fillId="0" borderId="12" applyFill="0" applyProtection="0">
      <alignment horizontal="center"/>
    </xf>
    <xf numFmtId="1" fontId="46" fillId="0" borderId="1">
      <alignment vertical="center"/>
      <protection locked="0"/>
    </xf>
    <xf numFmtId="0" fontId="57" fillId="0" borderId="0">
      <alignment/>
      <protection/>
    </xf>
    <xf numFmtId="209" fontId="46" fillId="0" borderId="1">
      <alignment vertical="center"/>
      <protection locked="0"/>
    </xf>
    <xf numFmtId="0" fontId="5" fillId="0" borderId="0">
      <alignment/>
      <protection/>
    </xf>
    <xf numFmtId="0" fontId="7" fillId="0" borderId="0" applyNumberFormat="0" applyFill="0" applyBorder="0" applyAlignment="0" applyProtection="0"/>
    <xf numFmtId="0" fontId="58" fillId="0" borderId="0">
      <alignment/>
      <protection/>
    </xf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6" borderId="0" applyNumberFormat="0" applyBorder="0" applyAlignment="0" applyProtection="0"/>
    <xf numFmtId="0" fontId="9" fillId="60" borderId="0" applyNumberFormat="0" applyBorder="0" applyAlignment="0" applyProtection="0"/>
    <xf numFmtId="0" fontId="9" fillId="3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61" borderId="18" applyNumberFormat="0" applyFont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>
      <alignment/>
      <protection/>
    </xf>
  </cellStyleXfs>
  <cellXfs count="276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0" xfId="161" applyNumberFormat="1" applyFont="1" applyFill="1" applyAlignment="1" applyProtection="1">
      <alignment vertical="center"/>
      <protection/>
    </xf>
    <xf numFmtId="190" fontId="1" fillId="0" borderId="0" xfId="2255" applyNumberFormat="1" applyFont="1" applyAlignment="1">
      <alignment horizontal="right" vertical="center"/>
      <protection/>
    </xf>
    <xf numFmtId="184" fontId="1" fillId="0" borderId="0" xfId="2255" applyNumberFormat="1" applyFont="1" applyAlignment="1">
      <alignment vertical="center"/>
      <protection/>
    </xf>
    <xf numFmtId="184" fontId="1" fillId="0" borderId="0" xfId="2255" applyNumberFormat="1" applyFont="1" applyAlignment="1">
      <alignment horizontal="center" vertical="center"/>
      <protection/>
    </xf>
    <xf numFmtId="184" fontId="1" fillId="0" borderId="0" xfId="2255" applyNumberFormat="1" applyFont="1" applyAlignment="1">
      <alignment horizontal="center" vertical="center" wrapText="1"/>
      <protection/>
    </xf>
    <xf numFmtId="184" fontId="1" fillId="0" borderId="0" xfId="2255" applyNumberFormat="1" applyFont="1" applyFill="1" applyAlignment="1">
      <alignment vertical="center"/>
      <protection/>
    </xf>
    <xf numFmtId="0" fontId="0" fillId="0" borderId="0" xfId="0" applyFill="1" applyAlignment="1">
      <alignment horizontal="left" vertical="center"/>
    </xf>
    <xf numFmtId="184" fontId="0" fillId="0" borderId="0" xfId="2255" applyNumberFormat="1" applyFont="1" applyAlignment="1">
      <alignment horizontal="right" vertical="center"/>
      <protection/>
    </xf>
    <xf numFmtId="0" fontId="0" fillId="0" borderId="1" xfId="0" applyFill="1" applyBorder="1" applyAlignment="1">
      <alignment horizontal="center" vertical="center" wrapText="1"/>
    </xf>
    <xf numFmtId="4" fontId="0" fillId="0" borderId="1" xfId="161" applyNumberFormat="1" applyFont="1" applyFill="1" applyBorder="1" applyAlignment="1" applyProtection="1">
      <alignment horizontal="center" vertical="center"/>
      <protection/>
    </xf>
    <xf numFmtId="184" fontId="1" fillId="0" borderId="1" xfId="2255" applyNumberFormat="1" applyFont="1" applyFill="1" applyBorder="1" applyAlignment="1">
      <alignment horizontal="center" vertical="center"/>
      <protection/>
    </xf>
    <xf numFmtId="184" fontId="1" fillId="0" borderId="0" xfId="2259" applyNumberFormat="1" applyFont="1" applyAlignment="1">
      <alignment horizontal="right" vertical="center"/>
      <protection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0" fillId="0" borderId="1" xfId="161" applyNumberFormat="1" applyFont="1" applyFill="1" applyBorder="1" applyAlignment="1" applyProtection="1">
      <alignment horizontal="right" vertical="center"/>
      <protection/>
    </xf>
    <xf numFmtId="4" fontId="1" fillId="0" borderId="1" xfId="2255" applyNumberFormat="1" applyFont="1" applyFill="1" applyBorder="1" applyAlignment="1">
      <alignment horizontal="right" vertical="center"/>
      <protection/>
    </xf>
    <xf numFmtId="0" fontId="1" fillId="0" borderId="0" xfId="1616" applyFont="1" applyAlignment="1" applyProtection="1">
      <alignment vertical="center" wrapText="1"/>
      <protection locked="0"/>
    </xf>
    <xf numFmtId="0" fontId="2" fillId="0" borderId="0" xfId="1616" applyFont="1" applyAlignment="1" applyProtection="1">
      <alignment vertical="center" wrapText="1"/>
      <protection locked="0"/>
    </xf>
    <xf numFmtId="0" fontId="2" fillId="0" borderId="0" xfId="1616" applyFont="1" applyFill="1" applyAlignment="1" applyProtection="1">
      <alignment horizontal="center" vertical="center" wrapText="1"/>
      <protection locked="0"/>
    </xf>
    <xf numFmtId="193" fontId="2" fillId="0" borderId="0" xfId="1616" applyNumberFormat="1" applyFont="1" applyFill="1" applyAlignment="1" applyProtection="1">
      <alignment vertical="center" wrapText="1"/>
      <protection locked="0"/>
    </xf>
    <xf numFmtId="0" fontId="2" fillId="0" borderId="0" xfId="1616" applyFont="1" applyFill="1" applyAlignment="1" applyProtection="1">
      <alignment vertical="center" wrapText="1"/>
      <protection locked="0"/>
    </xf>
    <xf numFmtId="0" fontId="11" fillId="0" borderId="0" xfId="1616" applyFont="1" applyAlignment="1" applyProtection="1">
      <alignment vertical="center" wrapText="1"/>
      <protection locked="0"/>
    </xf>
    <xf numFmtId="3" fontId="1" fillId="0" borderId="0" xfId="1616" applyNumberFormat="1" applyFont="1" applyFill="1" applyAlignment="1" applyProtection="1">
      <alignment vertical="center" wrapText="1"/>
      <protection locked="0"/>
    </xf>
    <xf numFmtId="3" fontId="1" fillId="0" borderId="0" xfId="1616" applyNumberFormat="1" applyFont="1" applyFill="1" applyAlignment="1" applyProtection="1">
      <alignment horizontal="center" vertical="center" wrapText="1"/>
      <protection locked="0"/>
    </xf>
    <xf numFmtId="193" fontId="1" fillId="0" borderId="0" xfId="1616" applyNumberFormat="1" applyFont="1" applyFill="1" applyAlignment="1" applyProtection="1">
      <alignment vertical="center" wrapText="1"/>
      <protection locked="0"/>
    </xf>
    <xf numFmtId="0" fontId="1" fillId="0" borderId="0" xfId="1616" applyFont="1" applyFill="1" applyAlignment="1" applyProtection="1">
      <alignment horizontal="right" vertical="center" wrapText="1"/>
      <protection locked="0"/>
    </xf>
    <xf numFmtId="0" fontId="12" fillId="0" borderId="1" xfId="1616" applyFont="1" applyFill="1" applyBorder="1" applyAlignment="1" applyProtection="1">
      <alignment horizontal="center" vertical="center" wrapText="1"/>
      <protection locked="0"/>
    </xf>
    <xf numFmtId="1" fontId="12" fillId="0" borderId="1" xfId="1616" applyNumberFormat="1" applyFont="1" applyFill="1" applyBorder="1" applyAlignment="1" applyProtection="1">
      <alignment horizontal="center" vertical="center" wrapText="1"/>
      <protection locked="0"/>
    </xf>
    <xf numFmtId="193" fontId="12" fillId="0" borderId="1" xfId="161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616" applyFont="1" applyAlignment="1" applyProtection="1">
      <alignment horizontal="right" vertical="center" wrapText="1"/>
      <protection locked="0"/>
    </xf>
    <xf numFmtId="192" fontId="1" fillId="0" borderId="0" xfId="1616" applyNumberFormat="1" applyFont="1" applyAlignment="1" applyProtection="1">
      <alignment vertical="center" wrapText="1"/>
      <protection locked="0"/>
    </xf>
    <xf numFmtId="0" fontId="1" fillId="0" borderId="0" xfId="1616" applyFont="1" applyFill="1" applyAlignment="1" applyProtection="1">
      <alignment vertical="center" wrapText="1"/>
      <protection locked="0"/>
    </xf>
    <xf numFmtId="0" fontId="1" fillId="0" borderId="0" xfId="193" applyFont="1" applyFill="1" applyAlignment="1" applyProtection="1">
      <alignment vertical="center" shrinkToFit="1"/>
      <protection locked="0"/>
    </xf>
    <xf numFmtId="0" fontId="2" fillId="0" borderId="0" xfId="193" applyFont="1" applyFill="1" applyAlignment="1" applyProtection="1">
      <alignment vertical="center" wrapText="1"/>
      <protection locked="0"/>
    </xf>
    <xf numFmtId="192" fontId="2" fillId="0" borderId="0" xfId="193" applyNumberFormat="1" applyFont="1" applyFill="1" applyAlignment="1" applyProtection="1">
      <alignment vertical="center" wrapText="1"/>
      <protection locked="0"/>
    </xf>
    <xf numFmtId="0" fontId="11" fillId="0" borderId="0" xfId="193" applyFont="1" applyFill="1" applyAlignment="1" applyProtection="1">
      <alignment vertical="center" wrapText="1"/>
      <protection locked="0"/>
    </xf>
    <xf numFmtId="3" fontId="1" fillId="0" borderId="0" xfId="193" applyNumberFormat="1" applyFont="1" applyFill="1" applyBorder="1" applyAlignment="1" applyProtection="1">
      <alignment vertical="center" shrinkToFit="1"/>
      <protection locked="0"/>
    </xf>
    <xf numFmtId="0" fontId="1" fillId="0" borderId="0" xfId="193" applyFont="1" applyFill="1" applyBorder="1" applyAlignment="1" applyProtection="1">
      <alignment vertical="center" wrapText="1"/>
      <protection locked="0"/>
    </xf>
    <xf numFmtId="192" fontId="1" fillId="0" borderId="0" xfId="193" applyNumberFormat="1" applyFont="1" applyFill="1" applyBorder="1" applyAlignment="1" applyProtection="1">
      <alignment vertical="center" wrapText="1"/>
      <protection locked="0"/>
    </xf>
    <xf numFmtId="49" fontId="1" fillId="0" borderId="0" xfId="193" applyNumberFormat="1" applyFont="1" applyFill="1" applyBorder="1" applyAlignment="1" applyProtection="1">
      <alignment horizontal="right" vertical="center"/>
      <protection locked="0"/>
    </xf>
    <xf numFmtId="0" fontId="1" fillId="0" borderId="0" xfId="193" applyFont="1" applyFill="1" applyAlignment="1" applyProtection="1">
      <alignment vertical="center" wrapText="1"/>
      <protection locked="0"/>
    </xf>
    <xf numFmtId="0" fontId="12" fillId="0" borderId="19" xfId="193" applyFont="1" applyFill="1" applyBorder="1" applyAlignment="1" applyProtection="1">
      <alignment horizontal="center" vertical="center" wrapText="1"/>
      <protection locked="0"/>
    </xf>
    <xf numFmtId="0" fontId="12" fillId="0" borderId="1" xfId="193" applyFont="1" applyFill="1" applyBorder="1" applyAlignment="1" applyProtection="1">
      <alignment horizontal="center" vertical="center" wrapText="1"/>
      <protection locked="0"/>
    </xf>
    <xf numFmtId="1" fontId="12" fillId="0" borderId="1" xfId="19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192" applyFont="1" applyFill="1" applyBorder="1" applyAlignment="1" applyProtection="1">
      <alignment horizontal="center" vertical="center" wrapText="1"/>
      <protection locked="0"/>
    </xf>
    <xf numFmtId="0" fontId="1" fillId="0" borderId="0" xfId="193" applyFont="1" applyFill="1" applyAlignment="1" applyProtection="1">
      <alignment horizontal="right" vertical="center" wrapText="1"/>
      <protection locked="0"/>
    </xf>
    <xf numFmtId="191" fontId="1" fillId="0" borderId="0" xfId="193" applyNumberFormat="1" applyFont="1" applyFill="1" applyAlignment="1" applyProtection="1">
      <alignment vertical="center" wrapText="1"/>
      <protection/>
    </xf>
    <xf numFmtId="191" fontId="13" fillId="0" borderId="0" xfId="193" applyNumberFormat="1" applyFont="1" applyFill="1" applyAlignment="1" applyProtection="1">
      <alignment vertical="center" wrapText="1"/>
      <protection/>
    </xf>
    <xf numFmtId="0" fontId="13" fillId="0" borderId="0" xfId="193" applyFont="1" applyFill="1" applyAlignment="1" applyProtection="1">
      <alignment vertical="center" wrapText="1"/>
      <protection locked="0"/>
    </xf>
    <xf numFmtId="0" fontId="2" fillId="0" borderId="0" xfId="193" applyFont="1" applyAlignment="1" applyProtection="1">
      <alignment vertical="center" wrapText="1"/>
      <protection locked="0"/>
    </xf>
    <xf numFmtId="0" fontId="59" fillId="0" borderId="0" xfId="193" applyFont="1" applyFill="1" applyAlignment="1" applyProtection="1">
      <alignment vertical="center" wrapText="1"/>
      <protection locked="0"/>
    </xf>
    <xf numFmtId="0" fontId="2" fillId="0" borderId="0" xfId="193" applyFont="1" applyFill="1" applyAlignment="1" applyProtection="1">
      <alignment vertical="center" shrinkToFit="1"/>
      <protection locked="0"/>
    </xf>
    <xf numFmtId="0" fontId="1" fillId="0" borderId="0" xfId="2191" applyFont="1" applyFill="1" applyProtection="1">
      <alignment vertical="center"/>
      <protection locked="0"/>
    </xf>
    <xf numFmtId="0" fontId="2" fillId="0" borderId="0" xfId="2191" applyFill="1" applyProtection="1">
      <alignment vertical="center"/>
      <protection locked="0"/>
    </xf>
    <xf numFmtId="0" fontId="60" fillId="0" borderId="0" xfId="2191" applyFont="1" applyFill="1" applyProtection="1">
      <alignment vertical="center"/>
      <protection locked="0"/>
    </xf>
    <xf numFmtId="0" fontId="60" fillId="0" borderId="0" xfId="2191" applyFont="1" applyFill="1" applyBorder="1" applyProtection="1">
      <alignment vertical="center"/>
      <protection locked="0"/>
    </xf>
    <xf numFmtId="0" fontId="1" fillId="0" borderId="20" xfId="2191" applyFont="1" applyFill="1" applyBorder="1" applyAlignment="1" applyProtection="1">
      <alignment horizontal="justify" vertical="center"/>
      <protection locked="0"/>
    </xf>
    <xf numFmtId="0" fontId="1" fillId="0" borderId="0" xfId="2191" applyFont="1" applyFill="1" applyAlignment="1" applyProtection="1">
      <alignment horizontal="justify" vertical="center"/>
      <protection locked="0"/>
    </xf>
    <xf numFmtId="0" fontId="1" fillId="0" borderId="0" xfId="2191" applyFont="1" applyFill="1" applyBorder="1" applyProtection="1">
      <alignment vertical="center"/>
      <protection locked="0"/>
    </xf>
    <xf numFmtId="0" fontId="2" fillId="0" borderId="0" xfId="2191" applyFill="1" applyBorder="1" applyProtection="1">
      <alignment vertical="center"/>
      <protection locked="0"/>
    </xf>
    <xf numFmtId="191" fontId="2" fillId="0" borderId="0" xfId="2191" applyNumberFormat="1" applyFill="1" applyProtection="1">
      <alignment vertical="center"/>
      <protection/>
    </xf>
    <xf numFmtId="191" fontId="2" fillId="0" borderId="0" xfId="2191" applyNumberFormat="1" applyFill="1" applyBorder="1" applyProtection="1">
      <alignment vertical="center"/>
      <protection/>
    </xf>
    <xf numFmtId="191" fontId="59" fillId="0" borderId="0" xfId="2191" applyNumberFormat="1" applyFont="1" applyFill="1" applyProtection="1">
      <alignment vertical="center"/>
      <protection/>
    </xf>
    <xf numFmtId="191" fontId="59" fillId="0" borderId="0" xfId="2191" applyNumberFormat="1" applyFont="1" applyFill="1" applyBorder="1" applyProtection="1">
      <alignment vertical="center"/>
      <protection/>
    </xf>
    <xf numFmtId="0" fontId="59" fillId="0" borderId="0" xfId="2191" applyFont="1" applyFill="1" applyBorder="1" applyProtection="1">
      <alignment vertical="center"/>
      <protection locked="0"/>
    </xf>
    <xf numFmtId="0" fontId="59" fillId="0" borderId="0" xfId="2191" applyFont="1" applyFill="1" applyProtection="1">
      <alignment vertical="center"/>
      <protection locked="0"/>
    </xf>
    <xf numFmtId="0" fontId="1" fillId="0" borderId="0" xfId="2191" applyFont="1" applyFill="1" applyAlignment="1" applyProtection="1">
      <alignment vertical="center" shrinkToFit="1"/>
      <protection locked="0"/>
    </xf>
    <xf numFmtId="0" fontId="2" fillId="0" borderId="0" xfId="2191" applyFill="1" applyAlignment="1" applyProtection="1">
      <alignment horizontal="center" vertical="center"/>
      <protection locked="0"/>
    </xf>
    <xf numFmtId="0" fontId="1" fillId="0" borderId="0" xfId="2191" applyNumberFormat="1" applyFont="1" applyFill="1" applyBorder="1" applyAlignment="1" applyProtection="1">
      <alignment horizontal="justify" vertical="center" shrinkToFit="1"/>
      <protection locked="0"/>
    </xf>
    <xf numFmtId="0" fontId="1" fillId="0" borderId="0" xfId="2191" applyNumberFormat="1" applyFont="1" applyFill="1" applyAlignment="1" applyProtection="1">
      <alignment horizontal="justify" vertical="center"/>
      <protection locked="0"/>
    </xf>
    <xf numFmtId="0" fontId="12" fillId="0" borderId="1" xfId="193" applyNumberFormat="1" applyFont="1" applyFill="1" applyBorder="1" applyAlignment="1" applyProtection="1">
      <alignment horizontal="center" vertical="center" wrapText="1"/>
      <protection locked="0"/>
    </xf>
    <xf numFmtId="0" fontId="12" fillId="0" borderId="21" xfId="19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191" applyFont="1" applyFill="1" applyProtection="1">
      <alignment vertical="center"/>
      <protection locked="0"/>
    </xf>
    <xf numFmtId="0" fontId="2" fillId="0" borderId="0" xfId="2191" applyFill="1" applyProtection="1">
      <alignment vertical="center"/>
      <protection/>
    </xf>
    <xf numFmtId="0" fontId="59" fillId="0" borderId="20" xfId="2191" applyFont="1" applyFill="1" applyBorder="1" applyProtection="1">
      <alignment vertical="center"/>
      <protection locked="0"/>
    </xf>
    <xf numFmtId="0" fontId="2" fillId="0" borderId="0" xfId="2191" applyFill="1" applyAlignment="1" applyProtection="1">
      <alignment vertical="center" shrinkToFit="1"/>
      <protection locked="0"/>
    </xf>
    <xf numFmtId="0" fontId="1" fillId="0" borderId="0" xfId="193" applyFont="1" applyFill="1" applyAlignment="1" applyProtection="1">
      <alignment horizontal="center" vertical="center" wrapText="1"/>
      <protection locked="0"/>
    </xf>
    <xf numFmtId="192" fontId="1" fillId="0" borderId="0" xfId="193" applyNumberFormat="1" applyFont="1" applyFill="1" applyAlignment="1" applyProtection="1">
      <alignment horizontal="center" vertical="center" wrapText="1"/>
      <protection locked="0"/>
    </xf>
    <xf numFmtId="10" fontId="1" fillId="0" borderId="0" xfId="193" applyNumberFormat="1" applyFont="1" applyFill="1" applyAlignment="1" applyProtection="1">
      <alignment vertical="center" wrapText="1"/>
      <protection locked="0"/>
    </xf>
    <xf numFmtId="10" fontId="11" fillId="0" borderId="0" xfId="193" applyNumberFormat="1" applyFont="1" applyFill="1" applyAlignment="1" applyProtection="1">
      <alignment vertical="center" wrapText="1"/>
      <protection locked="0"/>
    </xf>
    <xf numFmtId="3" fontId="1" fillId="0" borderId="0" xfId="193" applyNumberFormat="1" applyFont="1" applyFill="1" applyAlignment="1" applyProtection="1">
      <alignment vertical="center" wrapText="1"/>
      <protection locked="0"/>
    </xf>
    <xf numFmtId="3" fontId="1" fillId="0" borderId="0" xfId="193" applyNumberFormat="1" applyFont="1" applyFill="1" applyAlignment="1" applyProtection="1">
      <alignment horizontal="center" vertical="center" wrapText="1"/>
      <protection locked="0"/>
    </xf>
    <xf numFmtId="192" fontId="12" fillId="0" borderId="19" xfId="193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193" applyNumberFormat="1" applyFont="1" applyFill="1" applyAlignment="1" applyProtection="1">
      <alignment horizontal="right" vertical="center" wrapText="1"/>
      <protection locked="0"/>
    </xf>
    <xf numFmtId="192" fontId="1" fillId="0" borderId="0" xfId="193" applyNumberFormat="1" applyFont="1" applyFill="1" applyAlignment="1" applyProtection="1">
      <alignment vertical="center" wrapText="1"/>
      <protection locked="0"/>
    </xf>
    <xf numFmtId="10" fontId="13" fillId="0" borderId="0" xfId="193" applyNumberFormat="1" applyFont="1" applyFill="1" applyAlignment="1" applyProtection="1">
      <alignment vertical="center" wrapText="1"/>
      <protection locked="0"/>
    </xf>
    <xf numFmtId="192" fontId="1" fillId="0" borderId="0" xfId="193" applyNumberFormat="1" applyFont="1" applyFill="1" applyBorder="1" applyAlignment="1" applyProtection="1">
      <alignment horizontal="center" vertical="center" wrapText="1"/>
      <protection locked="0"/>
    </xf>
    <xf numFmtId="210" fontId="1" fillId="0" borderId="0" xfId="193" applyNumberFormat="1" applyFont="1" applyFill="1" applyAlignment="1" applyProtection="1">
      <alignment vertical="center" wrapText="1"/>
      <protection locked="0"/>
    </xf>
    <xf numFmtId="10" fontId="2" fillId="0" borderId="0" xfId="193" applyNumberFormat="1" applyFont="1" applyFill="1" applyAlignment="1" applyProtection="1">
      <alignment vertical="center" wrapText="1"/>
      <protection locked="0"/>
    </xf>
    <xf numFmtId="0" fontId="2" fillId="0" borderId="0" xfId="193" applyFont="1" applyFill="1" applyAlignment="1" applyProtection="1">
      <alignment horizontal="center" vertical="center" wrapText="1"/>
      <protection locked="0"/>
    </xf>
    <xf numFmtId="192" fontId="2" fillId="0" borderId="0" xfId="193" applyNumberFormat="1" applyFont="1" applyFill="1" applyAlignment="1" applyProtection="1">
      <alignment horizontal="center" vertical="center" wrapText="1"/>
      <protection locked="0"/>
    </xf>
    <xf numFmtId="0" fontId="1" fillId="0" borderId="0" xfId="2192" applyFont="1" applyFill="1" applyAlignment="1" applyProtection="1">
      <alignment vertical="center" wrapText="1"/>
      <protection locked="0"/>
    </xf>
    <xf numFmtId="0" fontId="2" fillId="0" borderId="0" xfId="2192" applyFill="1" applyAlignment="1" applyProtection="1">
      <alignment horizontal="center" vertical="center" wrapText="1"/>
      <protection locked="0"/>
    </xf>
    <xf numFmtId="0" fontId="2" fillId="0" borderId="0" xfId="2192" applyFill="1" applyAlignment="1" applyProtection="1">
      <alignment vertical="center" wrapText="1"/>
      <protection locked="0"/>
    </xf>
    <xf numFmtId="0" fontId="11" fillId="0" borderId="0" xfId="2192" applyFont="1" applyFill="1" applyAlignment="1" applyProtection="1">
      <alignment vertical="center" wrapText="1"/>
      <protection locked="0"/>
    </xf>
    <xf numFmtId="3" fontId="1" fillId="0" borderId="0" xfId="2192" applyNumberFormat="1" applyFont="1" applyFill="1" applyAlignment="1" applyProtection="1">
      <alignment vertical="center" wrapText="1"/>
      <protection locked="0"/>
    </xf>
    <xf numFmtId="0" fontId="1" fillId="0" borderId="0" xfId="2192" applyFont="1" applyFill="1" applyAlignment="1" applyProtection="1">
      <alignment horizontal="center" vertical="center" wrapText="1"/>
      <protection locked="0"/>
    </xf>
    <xf numFmtId="49" fontId="1" fillId="0" borderId="0" xfId="2192" applyNumberFormat="1" applyFont="1" applyFill="1" applyBorder="1" applyAlignment="1" applyProtection="1">
      <alignment horizontal="right" vertical="center"/>
      <protection locked="0"/>
    </xf>
    <xf numFmtId="1" fontId="12" fillId="0" borderId="1" xfId="219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92" applyFont="1" applyFill="1" applyAlignment="1" applyProtection="1">
      <alignment horizontal="right" vertical="center" wrapText="1"/>
      <protection locked="0"/>
    </xf>
    <xf numFmtId="192" fontId="1" fillId="0" borderId="0" xfId="2192" applyNumberFormat="1" applyFont="1" applyFill="1" applyAlignment="1" applyProtection="1">
      <alignment vertical="center" wrapText="1"/>
      <protection locked="0"/>
    </xf>
    <xf numFmtId="10" fontId="61" fillId="0" borderId="0" xfId="2191" applyNumberFormat="1" applyFont="1" applyFill="1" applyProtection="1">
      <alignment vertical="center"/>
      <protection locked="0"/>
    </xf>
    <xf numFmtId="10" fontId="62" fillId="0" borderId="0" xfId="2191" applyNumberFormat="1" applyFont="1" applyFill="1" applyProtection="1">
      <alignment vertical="center"/>
      <protection locked="0"/>
    </xf>
    <xf numFmtId="0" fontId="1" fillId="0" borderId="0" xfId="2192" applyFont="1" applyFill="1" applyBorder="1" applyAlignment="1" applyProtection="1">
      <alignment horizontal="left" vertical="center" wrapText="1"/>
      <protection locked="0"/>
    </xf>
    <xf numFmtId="0" fontId="1" fillId="0" borderId="0" xfId="2191" applyFont="1" applyFill="1" applyBorder="1" applyAlignment="1" applyProtection="1">
      <alignment horizontal="justify"/>
      <protection locked="0"/>
    </xf>
    <xf numFmtId="0" fontId="12" fillId="0" borderId="0" xfId="2192" applyFont="1" applyFill="1" applyBorder="1" applyAlignment="1" applyProtection="1">
      <alignment horizontal="center" vertical="center" wrapText="1"/>
      <protection locked="0"/>
    </xf>
    <xf numFmtId="10" fontId="63" fillId="0" borderId="0" xfId="2191" applyNumberFormat="1" applyFont="1" applyFill="1" applyProtection="1">
      <alignment vertical="center"/>
      <protection locked="0"/>
    </xf>
    <xf numFmtId="192" fontId="2" fillId="0" borderId="0" xfId="2191" applyNumberFormat="1" applyFill="1" applyProtection="1">
      <alignment vertical="center"/>
      <protection locked="0"/>
    </xf>
    <xf numFmtId="192" fontId="2" fillId="0" borderId="0" xfId="2191" applyNumberFormat="1" applyFill="1" applyAlignment="1" applyProtection="1">
      <alignment horizontal="center" vertical="center"/>
      <protection locked="0"/>
    </xf>
    <xf numFmtId="10" fontId="2" fillId="0" borderId="0" xfId="2191" applyNumberFormat="1" applyFill="1" applyProtection="1">
      <alignment vertical="center"/>
      <protection locked="0"/>
    </xf>
    <xf numFmtId="10" fontId="60" fillId="0" borderId="0" xfId="2191" applyNumberFormat="1" applyFont="1" applyFill="1" applyProtection="1">
      <alignment vertical="center"/>
      <protection locked="0"/>
    </xf>
    <xf numFmtId="10" fontId="1" fillId="0" borderId="0" xfId="2191" applyNumberFormat="1" applyFont="1" applyFill="1" applyProtection="1">
      <alignment vertical="center"/>
      <protection locked="0"/>
    </xf>
    <xf numFmtId="10" fontId="2" fillId="0" borderId="0" xfId="2191" applyNumberFormat="1" applyFill="1" applyProtection="1">
      <alignment vertical="center"/>
      <protection/>
    </xf>
    <xf numFmtId="10" fontId="2" fillId="0" borderId="0" xfId="2191" applyNumberFormat="1" applyFont="1" applyFill="1" applyProtection="1">
      <alignment vertical="center"/>
      <protection locked="0"/>
    </xf>
    <xf numFmtId="0" fontId="1" fillId="0" borderId="0" xfId="193" applyFont="1" applyFill="1" applyAlignment="1">
      <alignment vertical="center"/>
      <protection/>
    </xf>
    <xf numFmtId="0" fontId="2" fillId="0" borderId="0" xfId="193" applyFont="1" applyFill="1" applyAlignment="1">
      <alignment horizontal="center" vertical="center"/>
      <protection/>
    </xf>
    <xf numFmtId="0" fontId="2" fillId="0" borderId="0" xfId="193" applyFont="1" applyFill="1" applyAlignment="1">
      <alignment vertical="center"/>
      <protection/>
    </xf>
    <xf numFmtId="0" fontId="64" fillId="0" borderId="0" xfId="193" applyFont="1" applyFill="1" applyAlignment="1">
      <alignment vertical="center"/>
      <protection/>
    </xf>
    <xf numFmtId="0" fontId="1" fillId="0" borderId="0" xfId="193" applyFont="1" applyFill="1" applyAlignment="1">
      <alignment horizontal="center" vertical="center"/>
      <protection/>
    </xf>
    <xf numFmtId="0" fontId="12" fillId="0" borderId="1" xfId="193" applyFont="1" applyFill="1" applyBorder="1" applyAlignment="1">
      <alignment horizontal="distributed" vertical="center"/>
      <protection/>
    </xf>
    <xf numFmtId="0" fontId="12" fillId="0" borderId="1" xfId="193" applyFont="1" applyFill="1" applyBorder="1" applyAlignment="1">
      <alignment horizontal="center" vertical="center"/>
      <protection/>
    </xf>
    <xf numFmtId="0" fontId="2" fillId="0" borderId="0" xfId="193" applyFont="1" applyFill="1" applyBorder="1" applyAlignment="1">
      <alignment vertical="center"/>
      <protection/>
    </xf>
    <xf numFmtId="0" fontId="1" fillId="0" borderId="0" xfId="193" applyFont="1" applyBorder="1" applyAlignment="1">
      <alignment vertical="center"/>
      <protection/>
    </xf>
    <xf numFmtId="0" fontId="2" fillId="0" borderId="0" xfId="193" applyBorder="1" applyAlignment="1">
      <alignment horizontal="center" vertical="center"/>
      <protection/>
    </xf>
    <xf numFmtId="0" fontId="2" fillId="0" borderId="0" xfId="193" applyBorder="1" applyAlignment="1">
      <alignment vertical="center"/>
      <protection/>
    </xf>
    <xf numFmtId="0" fontId="65" fillId="0" borderId="0" xfId="193" applyFont="1" applyBorder="1" applyAlignment="1">
      <alignment vertical="center"/>
      <protection/>
    </xf>
    <xf numFmtId="1" fontId="12" fillId="0" borderId="1" xfId="219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93" applyFont="1" applyBorder="1" applyAlignment="1">
      <alignment vertical="center"/>
      <protection/>
    </xf>
    <xf numFmtId="0" fontId="2" fillId="0" borderId="22" xfId="193" applyBorder="1" applyAlignment="1">
      <alignment vertical="center"/>
      <protection/>
    </xf>
    <xf numFmtId="0" fontId="2" fillId="0" borderId="0" xfId="2192" applyFill="1" applyBorder="1" applyAlignment="1" applyProtection="1">
      <alignment vertical="center" wrapText="1"/>
      <protection locked="0"/>
    </xf>
    <xf numFmtId="0" fontId="59" fillId="0" borderId="0" xfId="2192" applyFont="1" applyFill="1" applyAlignment="1" applyProtection="1">
      <alignment vertical="center" wrapText="1"/>
      <protection locked="0"/>
    </xf>
    <xf numFmtId="192" fontId="13" fillId="0" borderId="8" xfId="2194" applyNumberFormat="1" applyFont="1" applyFill="1" applyBorder="1" applyAlignment="1" applyProtection="1">
      <alignment horizontal="center" vertical="center" wrapText="1"/>
      <protection/>
    </xf>
    <xf numFmtId="192" fontId="13" fillId="0" borderId="23" xfId="2192" applyNumberFormat="1" applyFont="1" applyFill="1" applyBorder="1" applyAlignment="1" applyProtection="1">
      <alignment horizontal="center" vertical="center" wrapText="1"/>
      <protection locked="0"/>
    </xf>
    <xf numFmtId="192" fontId="13" fillId="0" borderId="8" xfId="2192" applyNumberFormat="1" applyFont="1" applyFill="1" applyBorder="1" applyAlignment="1" applyProtection="1">
      <alignment horizontal="center" vertical="center" wrapText="1"/>
      <protection locked="0"/>
    </xf>
    <xf numFmtId="49" fontId="13" fillId="0" borderId="8" xfId="2192" applyNumberFormat="1" applyFont="1" applyFill="1" applyBorder="1" applyAlignment="1" applyProtection="1">
      <alignment horizontal="center" vertical="center" shrinkToFit="1"/>
      <protection locked="0"/>
    </xf>
    <xf numFmtId="192" fontId="1" fillId="0" borderId="22" xfId="2194" applyNumberFormat="1" applyFont="1" applyFill="1" applyBorder="1" applyAlignment="1" applyProtection="1">
      <alignment horizontal="center" vertical="center" wrapText="1"/>
      <protection/>
    </xf>
    <xf numFmtId="192" fontId="1" fillId="0" borderId="0" xfId="2194" applyNumberFormat="1" applyFont="1" applyFill="1" applyBorder="1" applyAlignment="1" applyProtection="1">
      <alignment horizontal="center" vertical="center" wrapText="1"/>
      <protection/>
    </xf>
    <xf numFmtId="0" fontId="12" fillId="0" borderId="0" xfId="2192" applyFont="1" applyFill="1" applyAlignment="1" applyProtection="1">
      <alignment horizontal="right" vertical="center" wrapText="1"/>
      <protection locked="0"/>
    </xf>
    <xf numFmtId="0" fontId="12" fillId="0" borderId="1" xfId="2196" applyFont="1" applyFill="1" applyBorder="1" applyAlignment="1">
      <alignment horizontal="center" vertical="center" wrapText="1"/>
      <protection/>
    </xf>
    <xf numFmtId="0" fontId="12" fillId="0" borderId="1" xfId="2196" applyFont="1" applyFill="1" applyBorder="1" applyAlignment="1">
      <alignment horizontal="center" vertical="center"/>
      <protection/>
    </xf>
    <xf numFmtId="0" fontId="12" fillId="0" borderId="0" xfId="2192" applyFont="1" applyFill="1" applyAlignment="1" applyProtection="1">
      <alignment vertical="center" wrapText="1"/>
      <protection locked="0"/>
    </xf>
    <xf numFmtId="0" fontId="1" fillId="0" borderId="0" xfId="2194" applyFont="1" applyFill="1" applyAlignment="1" applyProtection="1">
      <alignment horizontal="center" vertical="center" wrapText="1"/>
      <protection locked="0"/>
    </xf>
    <xf numFmtId="3" fontId="1" fillId="0" borderId="0" xfId="2192" applyNumberFormat="1" applyFont="1" applyFill="1" applyAlignment="1" applyProtection="1">
      <alignment horizontal="center" vertical="center" wrapText="1"/>
      <protection locked="0"/>
    </xf>
    <xf numFmtId="0" fontId="46" fillId="0" borderId="0" xfId="2192" applyFont="1" applyFill="1" applyAlignment="1" applyProtection="1">
      <alignment vertical="center" wrapText="1"/>
      <protection locked="0"/>
    </xf>
    <xf numFmtId="49" fontId="1" fillId="0" borderId="0" xfId="1605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49" fontId="1" fillId="0" borderId="1" xfId="2192" applyNumberFormat="1" applyFont="1" applyFill="1" applyBorder="1" applyAlignment="1" applyProtection="1">
      <alignment vertical="center" shrinkToFit="1"/>
      <protection locked="0"/>
    </xf>
    <xf numFmtId="192" fontId="1" fillId="0" borderId="1" xfId="193" applyNumberFormat="1" applyFont="1" applyFill="1" applyBorder="1" applyAlignment="1" applyProtection="1">
      <alignment horizontal="center" vertical="center" wrapText="1"/>
      <protection/>
    </xf>
    <xf numFmtId="191" fontId="1" fillId="0" borderId="1" xfId="193" applyNumberFormat="1" applyFont="1" applyFill="1" applyBorder="1" applyAlignment="1" applyProtection="1">
      <alignment horizontal="center" vertical="center" wrapText="1"/>
      <protection/>
    </xf>
    <xf numFmtId="49" fontId="1" fillId="0" borderId="1" xfId="2192" applyNumberFormat="1" applyFont="1" applyFill="1" applyBorder="1" applyAlignment="1" applyProtection="1">
      <alignment vertical="center" shrinkToFit="1"/>
      <protection locked="0"/>
    </xf>
    <xf numFmtId="49" fontId="13" fillId="0" borderId="1" xfId="2192" applyNumberFormat="1" applyFont="1" applyFill="1" applyBorder="1" applyAlignment="1" applyProtection="1">
      <alignment horizontal="center" vertical="center" shrinkToFit="1"/>
      <protection locked="0"/>
    </xf>
    <xf numFmtId="192" fontId="13" fillId="0" borderId="1" xfId="193" applyNumberFormat="1" applyFont="1" applyFill="1" applyBorder="1" applyAlignment="1" applyProtection="1">
      <alignment horizontal="center" vertical="center" wrapText="1"/>
      <protection/>
    </xf>
    <xf numFmtId="1" fontId="1" fillId="0" borderId="1" xfId="193" applyNumberFormat="1" applyFont="1" applyFill="1" applyBorder="1" applyAlignment="1" applyProtection="1">
      <alignment vertical="center" shrinkToFit="1"/>
      <protection locked="0"/>
    </xf>
    <xf numFmtId="0" fontId="1" fillId="0" borderId="1" xfId="193" applyNumberFormat="1" applyFont="1" applyFill="1" applyBorder="1" applyAlignment="1" applyProtection="1">
      <alignment horizontal="center" vertical="center" wrapText="1"/>
      <protection locked="0"/>
    </xf>
    <xf numFmtId="192" fontId="1" fillId="0" borderId="1" xfId="2191" applyNumberFormat="1" applyFont="1" applyFill="1" applyBorder="1" applyAlignment="1" applyProtection="1">
      <alignment horizontal="center" vertical="center"/>
      <protection locked="0"/>
    </xf>
    <xf numFmtId="3" fontId="13" fillId="0" borderId="1" xfId="193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193" applyFont="1" applyFill="1" applyBorder="1" applyAlignment="1" applyProtection="1">
      <alignment horizontal="center" vertical="center" wrapText="1"/>
      <protection locked="0"/>
    </xf>
    <xf numFmtId="192" fontId="1" fillId="0" borderId="1" xfId="193" applyNumberFormat="1" applyFont="1" applyFill="1" applyBorder="1" applyAlignment="1" applyProtection="1">
      <alignment horizontal="center" vertical="center" wrapText="1"/>
      <protection locked="0"/>
    </xf>
    <xf numFmtId="192" fontId="1" fillId="0" borderId="1" xfId="2194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Alignment="1">
      <alignment horizontal="center" vertical="center" wrapText="1"/>
    </xf>
    <xf numFmtId="3" fontId="10" fillId="0" borderId="0" xfId="1616" applyNumberFormat="1" applyFont="1" applyFill="1" applyAlignment="1" applyProtection="1">
      <alignment horizontal="center" vertical="center" wrapText="1"/>
      <protection locked="0"/>
    </xf>
    <xf numFmtId="0" fontId="12" fillId="0" borderId="1" xfId="1616" applyFont="1" applyBorder="1" applyAlignment="1" applyProtection="1">
      <alignment horizontal="center" vertical="center" wrapText="1"/>
      <protection locked="0"/>
    </xf>
    <xf numFmtId="0" fontId="12" fillId="0" borderId="1" xfId="1616" applyFont="1" applyBorder="1" applyAlignment="1" applyProtection="1">
      <alignment vertical="center" wrapText="1"/>
      <protection locked="0"/>
    </xf>
    <xf numFmtId="0" fontId="12" fillId="0" borderId="19" xfId="1616" applyFont="1" applyFill="1" applyBorder="1" applyAlignment="1" applyProtection="1">
      <alignment horizontal="center" vertical="center" wrapText="1"/>
      <protection locked="0"/>
    </xf>
    <xf numFmtId="0" fontId="12" fillId="0" borderId="8" xfId="1616" applyFont="1" applyFill="1" applyBorder="1" applyAlignment="1" applyProtection="1">
      <alignment horizontal="center" vertical="center" wrapText="1"/>
      <protection locked="0"/>
    </xf>
    <xf numFmtId="0" fontId="12" fillId="0" borderId="1" xfId="1616" applyFont="1" applyFill="1" applyBorder="1" applyAlignment="1" applyProtection="1">
      <alignment horizontal="center" vertical="center" wrapText="1"/>
      <protection locked="0"/>
    </xf>
    <xf numFmtId="0" fontId="12" fillId="0" borderId="24" xfId="1616" applyFont="1" applyFill="1" applyBorder="1" applyAlignment="1" applyProtection="1">
      <alignment horizontal="center" vertical="center" wrapText="1"/>
      <protection locked="0"/>
    </xf>
    <xf numFmtId="0" fontId="12" fillId="0" borderId="25" xfId="1616" applyFont="1" applyFill="1" applyBorder="1" applyAlignment="1" applyProtection="1">
      <alignment horizontal="center" vertical="center" wrapText="1"/>
      <protection locked="0"/>
    </xf>
    <xf numFmtId="0" fontId="12" fillId="0" borderId="26" xfId="1616" applyFont="1" applyFill="1" applyBorder="1" applyAlignment="1" applyProtection="1">
      <alignment horizontal="center" vertical="center" wrapText="1"/>
      <protection locked="0"/>
    </xf>
    <xf numFmtId="0" fontId="1" fillId="0" borderId="25" xfId="1616" applyFont="1" applyBorder="1" applyAlignment="1" applyProtection="1">
      <alignment horizontal="left" vertical="center" wrapText="1"/>
      <protection locked="0"/>
    </xf>
    <xf numFmtId="0" fontId="1" fillId="0" borderId="0" xfId="193" applyFont="1" applyBorder="1" applyAlignment="1" applyProtection="1">
      <alignment horizontal="left" vertical="center" wrapText="1"/>
      <protection locked="0"/>
    </xf>
    <xf numFmtId="3" fontId="10" fillId="0" borderId="0" xfId="19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193" applyFont="1" applyFill="1" applyBorder="1" applyAlignment="1" applyProtection="1">
      <alignment horizontal="center" vertical="center" shrinkToFit="1"/>
      <protection locked="0"/>
    </xf>
    <xf numFmtId="0" fontId="12" fillId="0" borderId="1" xfId="193" applyFont="1" applyFill="1" applyBorder="1" applyAlignment="1" applyProtection="1">
      <alignment vertical="center" shrinkToFit="1"/>
      <protection locked="0"/>
    </xf>
    <xf numFmtId="0" fontId="12" fillId="0" borderId="19" xfId="193" applyFont="1" applyFill="1" applyBorder="1" applyAlignment="1" applyProtection="1">
      <alignment horizontal="center" vertical="center" wrapText="1"/>
      <protection locked="0"/>
    </xf>
    <xf numFmtId="0" fontId="12" fillId="0" borderId="8" xfId="193" applyFont="1" applyFill="1" applyBorder="1" applyAlignment="1" applyProtection="1">
      <alignment horizontal="center" vertical="center" wrapText="1"/>
      <protection locked="0"/>
    </xf>
    <xf numFmtId="0" fontId="12" fillId="0" borderId="1" xfId="193" applyFont="1" applyFill="1" applyBorder="1" applyAlignment="1" applyProtection="1">
      <alignment horizontal="center" vertical="center" wrapText="1"/>
      <protection locked="0"/>
    </xf>
    <xf numFmtId="0" fontId="12" fillId="0" borderId="24" xfId="193" applyFont="1" applyFill="1" applyBorder="1" applyAlignment="1" applyProtection="1">
      <alignment horizontal="center" vertical="center" wrapText="1"/>
      <protection locked="0"/>
    </xf>
    <xf numFmtId="0" fontId="12" fillId="0" borderId="25" xfId="193" applyFont="1" applyFill="1" applyBorder="1" applyAlignment="1" applyProtection="1">
      <alignment horizontal="center" vertical="center" wrapText="1"/>
      <protection locked="0"/>
    </xf>
    <xf numFmtId="0" fontId="12" fillId="0" borderId="26" xfId="193" applyFont="1" applyFill="1" applyBorder="1" applyAlignment="1" applyProtection="1">
      <alignment horizontal="center" vertical="center" wrapText="1"/>
      <protection locked="0"/>
    </xf>
    <xf numFmtId="0" fontId="1" fillId="0" borderId="25" xfId="193" applyFont="1" applyBorder="1" applyAlignment="1" applyProtection="1">
      <alignment horizontal="left" vertical="center" wrapText="1"/>
      <protection locked="0"/>
    </xf>
    <xf numFmtId="0" fontId="10" fillId="0" borderId="0" xfId="2191" applyFont="1" applyFill="1" applyAlignment="1" applyProtection="1">
      <alignment horizontal="center" vertical="center"/>
      <protection locked="0"/>
    </xf>
    <xf numFmtId="0" fontId="1" fillId="0" borderId="0" xfId="2191" applyFont="1" applyFill="1" applyBorder="1" applyAlignment="1" applyProtection="1">
      <alignment horizontal="right" vertical="center"/>
      <protection locked="0"/>
    </xf>
    <xf numFmtId="0" fontId="1" fillId="0" borderId="0" xfId="2191" applyFont="1" applyFill="1" applyBorder="1" applyAlignment="1" applyProtection="1">
      <alignment vertical="center"/>
      <protection locked="0"/>
    </xf>
    <xf numFmtId="0" fontId="12" fillId="0" borderId="19" xfId="2191" applyFont="1" applyFill="1" applyBorder="1" applyAlignment="1" applyProtection="1">
      <alignment horizontal="center" vertical="center"/>
      <protection locked="0"/>
    </xf>
    <xf numFmtId="0" fontId="12" fillId="0" borderId="8" xfId="2191" applyFont="1" applyFill="1" applyBorder="1" applyAlignment="1" applyProtection="1">
      <alignment horizontal="center" vertical="center"/>
      <protection locked="0"/>
    </xf>
    <xf numFmtId="0" fontId="10" fillId="0" borderId="0" xfId="2191" applyFont="1" applyFill="1" applyAlignment="1" applyProtection="1">
      <alignment horizontal="center" vertical="center"/>
      <protection locked="0"/>
    </xf>
    <xf numFmtId="0" fontId="1" fillId="0" borderId="20" xfId="2191" applyNumberFormat="1" applyFont="1" applyFill="1" applyBorder="1" applyAlignment="1" applyProtection="1">
      <alignment horizontal="right" vertical="center"/>
      <protection locked="0"/>
    </xf>
    <xf numFmtId="0" fontId="12" fillId="0" borderId="1" xfId="2191" applyNumberFormat="1" applyFont="1" applyFill="1" applyBorder="1" applyAlignment="1" applyProtection="1">
      <alignment horizontal="center" vertical="center" shrinkToFit="1"/>
      <protection locked="0"/>
    </xf>
    <xf numFmtId="0" fontId="12" fillId="0" borderId="1" xfId="193" applyNumberFormat="1" applyFont="1" applyFill="1" applyBorder="1" applyAlignment="1" applyProtection="1">
      <alignment horizontal="center" vertical="center" wrapText="1"/>
      <protection locked="0"/>
    </xf>
    <xf numFmtId="0" fontId="12" fillId="0" borderId="21" xfId="193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193" applyNumberFormat="1" applyFont="1" applyFill="1" applyAlignment="1" applyProtection="1">
      <alignment horizontal="center" vertical="center" wrapText="1"/>
      <protection locked="0"/>
    </xf>
    <xf numFmtId="0" fontId="12" fillId="0" borderId="27" xfId="193" applyFont="1" applyFill="1" applyBorder="1" applyAlignment="1" applyProtection="1">
      <alignment horizontal="center" vertical="center" wrapText="1"/>
      <protection locked="0"/>
    </xf>
    <xf numFmtId="0" fontId="12" fillId="0" borderId="21" xfId="193" applyFont="1" applyFill="1" applyBorder="1" applyAlignment="1" applyProtection="1">
      <alignment horizontal="center" vertical="center" wrapText="1"/>
      <protection locked="0"/>
    </xf>
    <xf numFmtId="3" fontId="10" fillId="0" borderId="0" xfId="2192" applyNumberFormat="1" applyFont="1" applyFill="1" applyAlignment="1" applyProtection="1">
      <alignment horizontal="center" vertical="center" wrapText="1"/>
      <protection locked="0"/>
    </xf>
    <xf numFmtId="0" fontId="12" fillId="0" borderId="1" xfId="2192" applyFont="1" applyFill="1" applyBorder="1" applyAlignment="1" applyProtection="1">
      <alignment horizontal="center" vertical="center" wrapText="1"/>
      <protection locked="0"/>
    </xf>
    <xf numFmtId="0" fontId="12" fillId="0" borderId="1" xfId="2192" applyFont="1" applyFill="1" applyBorder="1" applyAlignment="1" applyProtection="1">
      <alignment vertical="center" wrapText="1"/>
      <protection locked="0"/>
    </xf>
    <xf numFmtId="0" fontId="2" fillId="0" borderId="1" xfId="193" applyFont="1" applyBorder="1" applyAlignment="1">
      <alignment horizontal="center" vertical="center" wrapText="1"/>
      <protection/>
    </xf>
    <xf numFmtId="0" fontId="1" fillId="0" borderId="0" xfId="2192" applyFont="1" applyFill="1" applyAlignment="1" applyProtection="1">
      <alignment horizontal="left" vertical="center" wrapText="1"/>
      <protection locked="0"/>
    </xf>
    <xf numFmtId="0" fontId="10" fillId="0" borderId="0" xfId="2191" applyFont="1" applyFill="1" applyBorder="1" applyAlignment="1" applyProtection="1">
      <alignment horizontal="center" vertical="center"/>
      <protection locked="0"/>
    </xf>
    <xf numFmtId="0" fontId="12" fillId="0" borderId="1" xfId="2191" applyFont="1" applyFill="1" applyBorder="1" applyAlignment="1" applyProtection="1">
      <alignment horizontal="center" vertical="center"/>
      <protection locked="0"/>
    </xf>
    <xf numFmtId="0" fontId="1" fillId="0" borderId="0" xfId="2191" applyNumberFormat="1" applyFont="1" applyFill="1" applyBorder="1" applyAlignment="1" applyProtection="1">
      <alignment horizontal="right" vertical="center"/>
      <protection locked="0"/>
    </xf>
    <xf numFmtId="0" fontId="1" fillId="0" borderId="0" xfId="2191" applyNumberFormat="1" applyFont="1" applyFill="1" applyBorder="1" applyAlignment="1" applyProtection="1">
      <alignment vertical="center"/>
      <protection locked="0"/>
    </xf>
    <xf numFmtId="0" fontId="12" fillId="0" borderId="27" xfId="2192" applyFont="1" applyFill="1" applyBorder="1" applyAlignment="1" applyProtection="1">
      <alignment horizontal="center" vertical="center" wrapText="1"/>
      <protection locked="0"/>
    </xf>
    <xf numFmtId="0" fontId="12" fillId="0" borderId="21" xfId="2192" applyFont="1" applyFill="1" applyBorder="1" applyAlignment="1" applyProtection="1">
      <alignment horizontal="center" vertical="center" wrapText="1"/>
      <protection locked="0"/>
    </xf>
    <xf numFmtId="0" fontId="10" fillId="0" borderId="0" xfId="193" applyFont="1" applyFill="1" applyAlignment="1">
      <alignment horizontal="center" vertical="center"/>
      <protection/>
    </xf>
    <xf numFmtId="0" fontId="10" fillId="0" borderId="0" xfId="193" applyFont="1" applyFill="1" applyAlignment="1">
      <alignment vertical="center"/>
      <protection/>
    </xf>
    <xf numFmtId="0" fontId="12" fillId="0" borderId="3" xfId="2192" applyFont="1" applyFill="1" applyBorder="1" applyAlignment="1" applyProtection="1">
      <alignment horizontal="center" vertical="center" wrapText="1"/>
      <protection locked="0"/>
    </xf>
    <xf numFmtId="0" fontId="10" fillId="0" borderId="0" xfId="2193" applyFont="1" applyBorder="1" applyAlignment="1">
      <alignment horizontal="center" vertical="center" wrapText="1"/>
      <protection/>
    </xf>
    <xf numFmtId="0" fontId="1" fillId="0" borderId="20" xfId="198" applyFont="1" applyBorder="1" applyAlignment="1">
      <alignment horizontal="right" vertical="center"/>
      <protection/>
    </xf>
    <xf numFmtId="0" fontId="69" fillId="0" borderId="25" xfId="0" applyFont="1" applyBorder="1" applyAlignment="1">
      <alignment horizontal="left" vertical="center" wrapText="1"/>
    </xf>
    <xf numFmtId="4" fontId="0" fillId="0" borderId="27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" fillId="0" borderId="0" xfId="2255" applyNumberFormat="1" applyFont="1" applyFill="1" applyAlignment="1" applyProtection="1">
      <alignment horizontal="center" vertical="center"/>
      <protection/>
    </xf>
    <xf numFmtId="184" fontId="0" fillId="0" borderId="1" xfId="2255" applyNumberFormat="1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1616" applyFont="1" applyBorder="1" applyAlignment="1" applyProtection="1">
      <alignment vertical="center"/>
      <protection locked="0"/>
    </xf>
    <xf numFmtId="192" fontId="1" fillId="0" borderId="1" xfId="1616" applyNumberFormat="1" applyFont="1" applyFill="1" applyBorder="1" applyAlignment="1" applyProtection="1">
      <alignment horizontal="center" vertical="center" wrapText="1"/>
      <protection/>
    </xf>
    <xf numFmtId="193" fontId="1" fillId="0" borderId="1" xfId="1616" applyNumberFormat="1" applyFont="1" applyFill="1" applyBorder="1" applyAlignment="1" applyProtection="1">
      <alignment horizontal="center" vertical="center" wrapText="1"/>
      <protection/>
    </xf>
    <xf numFmtId="191" fontId="1" fillId="0" borderId="1" xfId="1616" applyNumberFormat="1" applyFont="1" applyFill="1" applyBorder="1" applyAlignment="1" applyProtection="1">
      <alignment horizontal="center" vertical="center" wrapText="1"/>
      <protection/>
    </xf>
    <xf numFmtId="49" fontId="1" fillId="0" borderId="1" xfId="1616" applyNumberFormat="1" applyFont="1" applyFill="1" applyBorder="1" applyAlignment="1" applyProtection="1">
      <alignment horizontal="center" vertical="center" wrapText="1"/>
      <protection/>
    </xf>
    <xf numFmtId="0" fontId="1" fillId="0" borderId="1" xfId="1616" applyFont="1" applyFill="1" applyBorder="1" applyAlignment="1" applyProtection="1">
      <alignment vertical="center"/>
      <protection locked="0"/>
    </xf>
    <xf numFmtId="192" fontId="13" fillId="0" borderId="1" xfId="1616" applyNumberFormat="1" applyFont="1" applyFill="1" applyBorder="1" applyAlignment="1" applyProtection="1">
      <alignment horizontal="center" vertical="center" wrapText="1"/>
      <protection/>
    </xf>
    <xf numFmtId="0" fontId="1" fillId="0" borderId="1" xfId="1616" applyFont="1" applyFill="1" applyBorder="1" applyAlignment="1" applyProtection="1">
      <alignment horizontal="left" vertical="center"/>
      <protection locked="0"/>
    </xf>
    <xf numFmtId="0" fontId="1" fillId="0" borderId="1" xfId="1616" applyFont="1" applyFill="1" applyBorder="1" applyAlignment="1" applyProtection="1">
      <alignment horizontal="center" vertical="center"/>
      <protection locked="0"/>
    </xf>
    <xf numFmtId="0" fontId="1" fillId="0" borderId="1" xfId="1616" applyFont="1" applyFill="1" applyBorder="1" applyAlignment="1" applyProtection="1">
      <alignment vertical="center" wrapText="1"/>
      <protection locked="0"/>
    </xf>
    <xf numFmtId="0" fontId="1" fillId="0" borderId="1" xfId="1616" applyFont="1" applyFill="1" applyBorder="1" applyAlignment="1" applyProtection="1">
      <alignment horizontal="center" vertical="center" wrapText="1"/>
      <protection locked="0"/>
    </xf>
    <xf numFmtId="1" fontId="1" fillId="0" borderId="1" xfId="1616" applyNumberFormat="1" applyFont="1" applyFill="1" applyBorder="1" applyAlignment="1" applyProtection="1">
      <alignment vertical="center" wrapText="1"/>
      <protection locked="0"/>
    </xf>
    <xf numFmtId="1" fontId="1" fillId="0" borderId="1" xfId="1616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1616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93" applyFont="1" applyFill="1" applyBorder="1" applyAlignment="1" applyProtection="1">
      <alignment vertical="center" wrapText="1"/>
      <protection locked="0"/>
    </xf>
    <xf numFmtId="49" fontId="1" fillId="0" borderId="1" xfId="2192" applyNumberFormat="1" applyFont="1" applyFill="1" applyBorder="1" applyAlignment="1" applyProtection="1">
      <alignment vertical="center" shrinkToFit="1"/>
      <protection locked="0"/>
    </xf>
    <xf numFmtId="3" fontId="13" fillId="0" borderId="1" xfId="19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193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2191" applyFont="1" applyFill="1" applyBorder="1" applyAlignment="1" applyProtection="1">
      <alignment horizontal="left" vertical="center"/>
      <protection locked="0"/>
    </xf>
    <xf numFmtId="0" fontId="1" fillId="0" borderId="1" xfId="2191" applyFont="1" applyFill="1" applyBorder="1" applyAlignment="1" applyProtection="1">
      <alignment horizontal="left" vertical="center"/>
      <protection locked="0"/>
    </xf>
    <xf numFmtId="0" fontId="13" fillId="0" borderId="1" xfId="193" applyFont="1" applyFill="1" applyBorder="1" applyAlignment="1" applyProtection="1">
      <alignment horizontal="center" vertical="center" wrapText="1"/>
      <protection locked="0"/>
    </xf>
    <xf numFmtId="191" fontId="13" fillId="0" borderId="1" xfId="193" applyNumberFormat="1" applyFont="1" applyFill="1" applyBorder="1" applyAlignment="1" applyProtection="1">
      <alignment horizontal="center" vertical="center" wrapText="1"/>
      <protection/>
    </xf>
    <xf numFmtId="0" fontId="13" fillId="0" borderId="1" xfId="2191" applyFont="1" applyFill="1" applyBorder="1" applyAlignment="1" applyProtection="1">
      <alignment horizontal="center" vertical="center"/>
      <protection locked="0"/>
    </xf>
    <xf numFmtId="0" fontId="1" fillId="0" borderId="1" xfId="2191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1" xfId="2191" applyNumberFormat="1" applyFont="1" applyFill="1" applyBorder="1" applyAlignment="1" applyProtection="1">
      <alignment horizontal="center" vertical="center"/>
      <protection locked="0"/>
    </xf>
    <xf numFmtId="0" fontId="1" fillId="0" borderId="1" xfId="2191" applyNumberFormat="1" applyFont="1" applyFill="1" applyBorder="1" applyAlignment="1" applyProtection="1">
      <alignment horizontal="left" vertical="center" wrapText="1" shrinkToFit="1"/>
      <protection locked="0"/>
    </xf>
    <xf numFmtId="0" fontId="13" fillId="0" borderId="1" xfId="2191" applyNumberFormat="1" applyFont="1" applyFill="1" applyBorder="1" applyAlignment="1" applyProtection="1">
      <alignment horizontal="center" vertical="center" shrinkToFit="1"/>
      <protection locked="0"/>
    </xf>
    <xf numFmtId="0" fontId="13" fillId="0" borderId="1" xfId="2191" applyNumberFormat="1" applyFont="1" applyFill="1" applyBorder="1" applyAlignment="1" applyProtection="1">
      <alignment horizontal="center" vertical="center"/>
      <protection/>
    </xf>
    <xf numFmtId="0" fontId="1" fillId="0" borderId="1" xfId="2191" applyNumberFormat="1" applyFont="1" applyFill="1" applyBorder="1" applyAlignment="1" applyProtection="1">
      <alignment horizontal="left" vertical="center" shrinkToFit="1"/>
      <protection locked="0"/>
    </xf>
    <xf numFmtId="0" fontId="59" fillId="0" borderId="1" xfId="2191" applyFont="1" applyFill="1" applyBorder="1" applyProtection="1">
      <alignment vertical="center"/>
      <protection locked="0"/>
    </xf>
    <xf numFmtId="0" fontId="13" fillId="0" borderId="1" xfId="2191" applyNumberFormat="1" applyFont="1" applyFill="1" applyBorder="1" applyAlignment="1" applyProtection="1">
      <alignment horizontal="center" vertical="center"/>
      <protection locked="0"/>
    </xf>
    <xf numFmtId="0" fontId="13" fillId="0" borderId="1" xfId="2191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2191" applyNumberFormat="1" applyFont="1" applyFill="1" applyBorder="1" applyAlignment="1" applyProtection="1">
      <alignment horizontal="center" vertical="center"/>
      <protection/>
    </xf>
    <xf numFmtId="1" fontId="1" fillId="0" borderId="1" xfId="193" applyNumberFormat="1" applyFont="1" applyFill="1" applyBorder="1" applyAlignment="1" applyProtection="1">
      <alignment vertical="center" wrapText="1"/>
      <protection locked="0"/>
    </xf>
    <xf numFmtId="1" fontId="13" fillId="0" borderId="1" xfId="193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193" applyFont="1" applyFill="1" applyBorder="1" applyAlignment="1" applyProtection="1">
      <alignment horizontal="left" vertical="center"/>
      <protection locked="0"/>
    </xf>
    <xf numFmtId="0" fontId="1" fillId="0" borderId="1" xfId="2191" applyFont="1" applyFill="1" applyBorder="1" applyAlignment="1" applyProtection="1">
      <alignment horizontal="center" vertical="center"/>
      <protection locked="0"/>
    </xf>
    <xf numFmtId="192" fontId="13" fillId="0" borderId="1" xfId="2191" applyNumberFormat="1" applyFont="1" applyFill="1" applyBorder="1" applyAlignment="1" applyProtection="1">
      <alignment horizontal="center" vertical="center"/>
      <protection/>
    </xf>
    <xf numFmtId="191" fontId="1" fillId="0" borderId="1" xfId="2191" applyNumberFormat="1" applyFont="1" applyFill="1" applyBorder="1" applyAlignment="1" applyProtection="1">
      <alignment horizontal="center" vertical="center"/>
      <protection locked="0"/>
    </xf>
    <xf numFmtId="192" fontId="1" fillId="0" borderId="1" xfId="193" applyNumberFormat="1" applyFont="1" applyFill="1" applyBorder="1" applyAlignment="1" applyProtection="1">
      <alignment horizontal="left" vertical="center"/>
      <protection locked="0"/>
    </xf>
    <xf numFmtId="0" fontId="1" fillId="0" borderId="1" xfId="193" applyFont="1" applyFill="1" applyBorder="1" applyAlignment="1">
      <alignment horizontal="center" vertical="center"/>
      <protection/>
    </xf>
    <xf numFmtId="211" fontId="1" fillId="0" borderId="1" xfId="193" applyNumberFormat="1" applyFont="1" applyFill="1" applyBorder="1" applyAlignment="1" applyProtection="1">
      <alignment horizontal="left" vertical="center"/>
      <protection locked="0"/>
    </xf>
    <xf numFmtId="0" fontId="1" fillId="0" borderId="1" xfId="193" applyFont="1" applyFill="1" applyBorder="1" applyAlignment="1">
      <alignment vertical="center"/>
      <protection/>
    </xf>
    <xf numFmtId="0" fontId="1" fillId="0" borderId="1" xfId="193" applyFont="1" applyFill="1" applyBorder="1" applyAlignment="1">
      <alignment vertical="center"/>
      <protection/>
    </xf>
    <xf numFmtId="0" fontId="2" fillId="0" borderId="1" xfId="193" applyFont="1" applyFill="1" applyBorder="1" applyAlignment="1">
      <alignment horizontal="center" vertical="center"/>
      <protection/>
    </xf>
    <xf numFmtId="0" fontId="102" fillId="0" borderId="1" xfId="193" applyFont="1" applyFill="1" applyBorder="1" applyAlignment="1">
      <alignment horizontal="center" vertical="center"/>
      <protection/>
    </xf>
    <xf numFmtId="0" fontId="59" fillId="0" borderId="1" xfId="193" applyFont="1" applyFill="1" applyBorder="1" applyAlignment="1">
      <alignment horizontal="center" vertical="center"/>
      <protection/>
    </xf>
    <xf numFmtId="0" fontId="1" fillId="0" borderId="1" xfId="198" applyNumberFormat="1" applyFont="1" applyFill="1" applyBorder="1" applyAlignment="1">
      <alignment vertical="center"/>
      <protection/>
    </xf>
    <xf numFmtId="192" fontId="66" fillId="10" borderId="1" xfId="193" applyNumberFormat="1" applyFont="1" applyFill="1" applyBorder="1" applyAlignment="1">
      <alignment horizontal="center" vertical="center" wrapText="1"/>
      <protection/>
    </xf>
    <xf numFmtId="0" fontId="1" fillId="0" borderId="1" xfId="198" applyNumberFormat="1" applyFont="1" applyFill="1" applyBorder="1" applyAlignment="1">
      <alignment horizontal="left" vertical="center" indent="1"/>
      <protection/>
    </xf>
    <xf numFmtId="0" fontId="66" fillId="0" borderId="1" xfId="193" applyNumberFormat="1" applyFont="1" applyFill="1" applyBorder="1" applyAlignment="1">
      <alignment horizontal="center" vertical="center" wrapText="1"/>
      <protection/>
    </xf>
    <xf numFmtId="0" fontId="66" fillId="10" borderId="1" xfId="193" applyNumberFormat="1" applyFont="1" applyFill="1" applyBorder="1" applyAlignment="1">
      <alignment horizontal="center" vertical="center" wrapText="1"/>
      <protection/>
    </xf>
    <xf numFmtId="0" fontId="1" fillId="0" borderId="1" xfId="198" applyNumberFormat="1" applyFont="1" applyFill="1" applyBorder="1" applyAlignment="1">
      <alignment horizontal="center" vertical="center"/>
      <protection/>
    </xf>
  </cellXfs>
  <cellStyles count="2283">
    <cellStyle name="Normal" xfId="0"/>
    <cellStyle name="_x0004_" xfId="15"/>
    <cellStyle name="&#10;mouse.drv=lm" xfId="16"/>
    <cellStyle name="%REDUCTION" xfId="17"/>
    <cellStyle name="?鹎%U龡&amp;H齲_x0001_C铣_x0014__x0007__x0001__x0001_" xfId="18"/>
    <cellStyle name="_2007年采购计划" xfId="19"/>
    <cellStyle name="_2011预备费动支情况表" xfId="20"/>
    <cellStyle name="_5年经营计划" xfId="21"/>
    <cellStyle name="_8月份经调整后的分析报表" xfId="22"/>
    <cellStyle name="_Book1" xfId="23"/>
    <cellStyle name="_Book1_1" xfId="24"/>
    <cellStyle name="_Book1_2" xfId="25"/>
    <cellStyle name="_Book1_3" xfId="26"/>
    <cellStyle name="_Book1_4" xfId="27"/>
    <cellStyle name="_Book1_5" xfId="28"/>
    <cellStyle name="_ET_STYLE_NoName_00_" xfId="29"/>
    <cellStyle name="_ET_STYLE_NoName_00__Book1" xfId="30"/>
    <cellStyle name="_Sheet2" xfId="31"/>
    <cellStyle name="_Sheet3" xfId="32"/>
    <cellStyle name="_W采购公司07年财务预算" xfId="33"/>
    <cellStyle name="_采购公司2007年预算模版" xfId="34"/>
    <cellStyle name="_采购总成本预算" xfId="35"/>
    <cellStyle name="_生产计划分析0923" xfId="36"/>
    <cellStyle name="_投资分析模型" xfId="37"/>
    <cellStyle name="0,0&#13;&#10;NA&#13;&#10; 2" xfId="38"/>
    <cellStyle name="20% - 强调文字颜色 1" xfId="39"/>
    <cellStyle name="20% - 强调文字颜色 2" xfId="40"/>
    <cellStyle name="20% - 强调文字颜色 3" xfId="41"/>
    <cellStyle name="20% - 强调文字颜色 4" xfId="42"/>
    <cellStyle name="20% - 强调文字颜色 5" xfId="43"/>
    <cellStyle name="20% - 强调文字颜色 6" xfId="44"/>
    <cellStyle name="20% - 着色 1" xfId="45"/>
    <cellStyle name="20% - 着色 2" xfId="46"/>
    <cellStyle name="20% - 着色 3" xfId="47"/>
    <cellStyle name="20% - 着色 4" xfId="48"/>
    <cellStyle name="20% - 着色 5" xfId="49"/>
    <cellStyle name="20% - 着色 6" xfId="50"/>
    <cellStyle name="40% - 强调文字颜色 1" xfId="51"/>
    <cellStyle name="40% - 强调文字颜色 2" xfId="52"/>
    <cellStyle name="40% - 强调文字颜色 3" xfId="53"/>
    <cellStyle name="40% - 强调文字颜色 4" xfId="54"/>
    <cellStyle name="40% - 强调文字颜色 5" xfId="55"/>
    <cellStyle name="40% - 强调文字颜色 6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2" xfId="70"/>
    <cellStyle name="60% - 着色 3" xfId="71"/>
    <cellStyle name="60% - 着色 4" xfId="72"/>
    <cellStyle name="60% - 着色 5" xfId="73"/>
    <cellStyle name="60% - 着色 6" xfId="74"/>
    <cellStyle name="6mal" xfId="75"/>
    <cellStyle name="Accent1" xfId="76"/>
    <cellStyle name="Accent1 - 20%" xfId="77"/>
    <cellStyle name="Accent1 - 40%" xfId="78"/>
    <cellStyle name="Accent1 - 60%" xfId="79"/>
    <cellStyle name="Accent1_33甘肃" xfId="80"/>
    <cellStyle name="Accent2" xfId="81"/>
    <cellStyle name="Accent2 - 20%" xfId="82"/>
    <cellStyle name="Accent2 - 40%" xfId="83"/>
    <cellStyle name="Accent2 - 60%" xfId="84"/>
    <cellStyle name="Accent2_33甘肃" xfId="85"/>
    <cellStyle name="Accent3" xfId="86"/>
    <cellStyle name="Accent3 - 20%" xfId="87"/>
    <cellStyle name="Accent3 - 40%" xfId="88"/>
    <cellStyle name="Accent3 - 60%" xfId="89"/>
    <cellStyle name="Accent3_33甘肃" xfId="90"/>
    <cellStyle name="Accent4" xfId="91"/>
    <cellStyle name="Accent4 - 20%" xfId="92"/>
    <cellStyle name="Accent4 - 40%" xfId="93"/>
    <cellStyle name="Accent4 - 60%" xfId="94"/>
    <cellStyle name="Accent5" xfId="95"/>
    <cellStyle name="Accent5 - 20%" xfId="96"/>
    <cellStyle name="Accent5 - 40%" xfId="97"/>
    <cellStyle name="Accent5 - 60%" xfId="98"/>
    <cellStyle name="Accent6" xfId="99"/>
    <cellStyle name="Accent6 - 20%" xfId="100"/>
    <cellStyle name="Accent6 - 40%" xfId="101"/>
    <cellStyle name="Accent6 - 60%" xfId="102"/>
    <cellStyle name="Accent6_33甘肃" xfId="103"/>
    <cellStyle name="args.style" xfId="104"/>
    <cellStyle name="Calc Currency (0)" xfId="105"/>
    <cellStyle name="ColLevel_0" xfId="106"/>
    <cellStyle name="Comma [0]" xfId="107"/>
    <cellStyle name="comma zerodec" xfId="108"/>
    <cellStyle name="Comma_!!!GO" xfId="109"/>
    <cellStyle name="Currency [0]" xfId="110"/>
    <cellStyle name="Currency_!!!GO" xfId="111"/>
    <cellStyle name="Currency1" xfId="112"/>
    <cellStyle name="Date" xfId="113"/>
    <cellStyle name="Dollar (zero dec)" xfId="114"/>
    <cellStyle name="DOLLARS" xfId="115"/>
    <cellStyle name="e鯪9Y_x000B_" xfId="116"/>
    <cellStyle name="Fixed" xfId="117"/>
    <cellStyle name="Grey" xfId="118"/>
    <cellStyle name="Header1" xfId="119"/>
    <cellStyle name="Header2" xfId="120"/>
    <cellStyle name="HEADING1" xfId="121"/>
    <cellStyle name="HEADING2" xfId="122"/>
    <cellStyle name="Input [yellow]" xfId="123"/>
    <cellStyle name="Input Cells" xfId="124"/>
    <cellStyle name="Linked Cells" xfId="125"/>
    <cellStyle name="Millares [0]_96 Risk" xfId="126"/>
    <cellStyle name="Millares_96 Risk" xfId="127"/>
    <cellStyle name="Milliers [0]_!!!GO" xfId="128"/>
    <cellStyle name="Milliers_!!!GO" xfId="129"/>
    <cellStyle name="Moneda [0]_96 Risk" xfId="130"/>
    <cellStyle name="Moneda_96 Risk" xfId="131"/>
    <cellStyle name="Mon閠aire [0]_!!!GO" xfId="132"/>
    <cellStyle name="Mon閠aire_!!!GO" xfId="133"/>
    <cellStyle name="New Times Roman" xfId="134"/>
    <cellStyle name="no dec" xfId="135"/>
    <cellStyle name="Norma,_laroux_4_营业在建 (2)_E21" xfId="136"/>
    <cellStyle name="Normal - Style1" xfId="137"/>
    <cellStyle name="Normal_!!!GO" xfId="138"/>
    <cellStyle name="NUMBER" xfId="139"/>
    <cellStyle name="PART NUMBER" xfId="140"/>
    <cellStyle name="per.style" xfId="141"/>
    <cellStyle name="Percent [2]" xfId="142"/>
    <cellStyle name="Percent_!!!GO" xfId="143"/>
    <cellStyle name="Percent1" xfId="144"/>
    <cellStyle name="Pourcentage_pldt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RowLevel_0" xfId="152"/>
    <cellStyle name="sstot" xfId="153"/>
    <cellStyle name="Standard_AREAS" xfId="154"/>
    <cellStyle name="summary" xfId="155"/>
    <cellStyle name="t" xfId="156"/>
    <cellStyle name="t_HVAC Equipment (3)" xfId="157"/>
    <cellStyle name="TIME" xfId="158"/>
    <cellStyle name="Total" xfId="159"/>
    <cellStyle name="啊" xfId="160"/>
    <cellStyle name="Percent" xfId="161"/>
    <cellStyle name="百分比 2" xfId="162"/>
    <cellStyle name="百分比 3" xfId="163"/>
    <cellStyle name="捠壿 [0.00]_Region Orders (2)" xfId="164"/>
    <cellStyle name="捠壿_Region Orders (2)" xfId="165"/>
    <cellStyle name="编号" xfId="166"/>
    <cellStyle name="标题" xfId="167"/>
    <cellStyle name="标题 1" xfId="168"/>
    <cellStyle name="标题 2" xfId="169"/>
    <cellStyle name="标题 3" xfId="170"/>
    <cellStyle name="标题 4" xfId="171"/>
    <cellStyle name="标题1" xfId="172"/>
    <cellStyle name="表标题" xfId="173"/>
    <cellStyle name="部门" xfId="174"/>
    <cellStyle name="差" xfId="175"/>
    <cellStyle name="差_05潍坊" xfId="176"/>
    <cellStyle name="差_07临沂" xfId="177"/>
    <cellStyle name="差_10月月报大表" xfId="178"/>
    <cellStyle name="差_12滨州" xfId="179"/>
    <cellStyle name="差_2011年09月月报大表" xfId="180"/>
    <cellStyle name="差_2012年国有资本经营预算报表（只含山东省本级报省人代会审议2）" xfId="181"/>
    <cellStyle name="差_22湖南" xfId="182"/>
    <cellStyle name="差_27重庆" xfId="183"/>
    <cellStyle name="差_28四川" xfId="184"/>
    <cellStyle name="差_30云南" xfId="185"/>
    <cellStyle name="差_33甘肃" xfId="186"/>
    <cellStyle name="差_34青海" xfId="187"/>
    <cellStyle name="差_Book1" xfId="188"/>
    <cellStyle name="差_Book1_1" xfId="189"/>
    <cellStyle name="差_平邑" xfId="190"/>
    <cellStyle name="差_同德" xfId="191"/>
    <cellStyle name="差_自治区本级政府性基金情况表" xfId="192"/>
    <cellStyle name="常规 10" xfId="193"/>
    <cellStyle name="常规 100" xfId="194"/>
    <cellStyle name="常规 101" xfId="195"/>
    <cellStyle name="常规 102" xfId="196"/>
    <cellStyle name="常规 103" xfId="197"/>
    <cellStyle name="常规 104" xfId="198"/>
    <cellStyle name="常规 11" xfId="199"/>
    <cellStyle name="常规 12" xfId="200"/>
    <cellStyle name="常规 13" xfId="201"/>
    <cellStyle name="常规 14" xfId="202"/>
    <cellStyle name="常规 15" xfId="203"/>
    <cellStyle name="常规 16" xfId="204"/>
    <cellStyle name="常规 17" xfId="205"/>
    <cellStyle name="常规 18" xfId="206"/>
    <cellStyle name="常规 19" xfId="207"/>
    <cellStyle name="常规 2" xfId="208"/>
    <cellStyle name="常规 2 10" xfId="209"/>
    <cellStyle name="常规 2 10 10" xfId="210"/>
    <cellStyle name="常规 2 10 11" xfId="211"/>
    <cellStyle name="常规 2 10 12" xfId="212"/>
    <cellStyle name="常规 2 10 13" xfId="213"/>
    <cellStyle name="常规 2 10 14" xfId="214"/>
    <cellStyle name="常规 2 10 15" xfId="215"/>
    <cellStyle name="常规 2 10 16" xfId="216"/>
    <cellStyle name="常规 2 10 17" xfId="217"/>
    <cellStyle name="常规 2 10 18" xfId="218"/>
    <cellStyle name="常规 2 10 19" xfId="219"/>
    <cellStyle name="常规 2 10 2" xfId="220"/>
    <cellStyle name="常规 2 10 20" xfId="221"/>
    <cellStyle name="常规 2 10 21" xfId="222"/>
    <cellStyle name="常规 2 10 22" xfId="223"/>
    <cellStyle name="常规 2 10 23" xfId="224"/>
    <cellStyle name="常规 2 10 24" xfId="225"/>
    <cellStyle name="常规 2 10 25" xfId="226"/>
    <cellStyle name="常规 2 10 26" xfId="227"/>
    <cellStyle name="常规 2 10 27" xfId="228"/>
    <cellStyle name="常规 2 10 3" xfId="229"/>
    <cellStyle name="常规 2 10 4" xfId="230"/>
    <cellStyle name="常规 2 10 5" xfId="231"/>
    <cellStyle name="常规 2 10 6" xfId="232"/>
    <cellStyle name="常规 2 10 7" xfId="233"/>
    <cellStyle name="常规 2 10 8" xfId="234"/>
    <cellStyle name="常规 2 10 9" xfId="235"/>
    <cellStyle name="常规 2 11" xfId="236"/>
    <cellStyle name="常规 2 11 10" xfId="237"/>
    <cellStyle name="常规 2 11 11" xfId="238"/>
    <cellStyle name="常规 2 11 12" xfId="239"/>
    <cellStyle name="常规 2 11 13" xfId="240"/>
    <cellStyle name="常规 2 11 14" xfId="241"/>
    <cellStyle name="常规 2 11 15" xfId="242"/>
    <cellStyle name="常规 2 11 16" xfId="243"/>
    <cellStyle name="常规 2 11 17" xfId="244"/>
    <cellStyle name="常规 2 11 18" xfId="245"/>
    <cellStyle name="常规 2 11 19" xfId="246"/>
    <cellStyle name="常规 2 11 2" xfId="247"/>
    <cellStyle name="常规 2 11 20" xfId="248"/>
    <cellStyle name="常规 2 11 21" xfId="249"/>
    <cellStyle name="常规 2 11 22" xfId="250"/>
    <cellStyle name="常规 2 11 23" xfId="251"/>
    <cellStyle name="常规 2 11 24" xfId="252"/>
    <cellStyle name="常规 2 11 25" xfId="253"/>
    <cellStyle name="常规 2 11 26" xfId="254"/>
    <cellStyle name="常规 2 11 27" xfId="255"/>
    <cellStyle name="常规 2 11 3" xfId="256"/>
    <cellStyle name="常规 2 11 4" xfId="257"/>
    <cellStyle name="常规 2 11 5" xfId="258"/>
    <cellStyle name="常规 2 11 6" xfId="259"/>
    <cellStyle name="常规 2 11 7" xfId="260"/>
    <cellStyle name="常规 2 11 8" xfId="261"/>
    <cellStyle name="常规 2 11 9" xfId="262"/>
    <cellStyle name="常规 2 12" xfId="263"/>
    <cellStyle name="常规 2 12 10" xfId="264"/>
    <cellStyle name="常规 2 12 11" xfId="265"/>
    <cellStyle name="常规 2 12 12" xfId="266"/>
    <cellStyle name="常规 2 12 13" xfId="267"/>
    <cellStyle name="常规 2 12 14" xfId="268"/>
    <cellStyle name="常规 2 12 15" xfId="269"/>
    <cellStyle name="常规 2 12 16" xfId="270"/>
    <cellStyle name="常规 2 12 17" xfId="271"/>
    <cellStyle name="常规 2 12 18" xfId="272"/>
    <cellStyle name="常规 2 12 2" xfId="273"/>
    <cellStyle name="常规 2 12 3" xfId="274"/>
    <cellStyle name="常规 2 12 4" xfId="275"/>
    <cellStyle name="常规 2 12 5" xfId="276"/>
    <cellStyle name="常规 2 12 6" xfId="277"/>
    <cellStyle name="常规 2 12 7" xfId="278"/>
    <cellStyle name="常规 2 12 8" xfId="279"/>
    <cellStyle name="常规 2 12 9" xfId="280"/>
    <cellStyle name="常规 2 13" xfId="281"/>
    <cellStyle name="常规 2 14" xfId="282"/>
    <cellStyle name="常规 2 15" xfId="283"/>
    <cellStyle name="常规 2 16" xfId="284"/>
    <cellStyle name="常规 2 17" xfId="285"/>
    <cellStyle name="常规 2 18" xfId="286"/>
    <cellStyle name="常规 2 19" xfId="287"/>
    <cellStyle name="常规 2 2" xfId="288"/>
    <cellStyle name="常规 2 2 10" xfId="289"/>
    <cellStyle name="常规 2 2 11" xfId="290"/>
    <cellStyle name="常规 2 2 12" xfId="291"/>
    <cellStyle name="常规 2 2 13" xfId="292"/>
    <cellStyle name="常规 2 2 14" xfId="293"/>
    <cellStyle name="常规 2 2 15" xfId="294"/>
    <cellStyle name="常规 2 2 16" xfId="295"/>
    <cellStyle name="常规 2 2 17" xfId="296"/>
    <cellStyle name="常规 2 2 18" xfId="297"/>
    <cellStyle name="常规 2 2 19" xfId="298"/>
    <cellStyle name="常规 2 2 2" xfId="299"/>
    <cellStyle name="常规 2 2 2 10" xfId="300"/>
    <cellStyle name="常规 2 2 2 11" xfId="301"/>
    <cellStyle name="常规 2 2 2 12" xfId="302"/>
    <cellStyle name="常规 2 2 2 13" xfId="303"/>
    <cellStyle name="常规 2 2 2 14" xfId="304"/>
    <cellStyle name="常规 2 2 2 15" xfId="305"/>
    <cellStyle name="常规 2 2 2 16" xfId="306"/>
    <cellStyle name="常规 2 2 2 17" xfId="307"/>
    <cellStyle name="常规 2 2 2 18" xfId="308"/>
    <cellStyle name="常规 2 2 2 19" xfId="309"/>
    <cellStyle name="常规 2 2 2 2" xfId="310"/>
    <cellStyle name="常规 2 2 2 2 10" xfId="311"/>
    <cellStyle name="常规 2 2 2 2 11" xfId="312"/>
    <cellStyle name="常规 2 2 2 2 12" xfId="313"/>
    <cellStyle name="常规 2 2 2 2 13" xfId="314"/>
    <cellStyle name="常规 2 2 2 2 14" xfId="315"/>
    <cellStyle name="常规 2 2 2 2 15" xfId="316"/>
    <cellStyle name="常规 2 2 2 2 16" xfId="317"/>
    <cellStyle name="常规 2 2 2 2 2" xfId="318"/>
    <cellStyle name="常规 2 2 2 2 3" xfId="319"/>
    <cellStyle name="常规 2 2 2 2 4" xfId="320"/>
    <cellStyle name="常规 2 2 2 2 5" xfId="321"/>
    <cellStyle name="常规 2 2 2 2 6" xfId="322"/>
    <cellStyle name="常规 2 2 2 2 7" xfId="323"/>
    <cellStyle name="常规 2 2 2 2 8" xfId="324"/>
    <cellStyle name="常规 2 2 2 2 9" xfId="325"/>
    <cellStyle name="常规 2 2 2 20" xfId="326"/>
    <cellStyle name="常规 2 2 2 21" xfId="327"/>
    <cellStyle name="常规 2 2 2 22" xfId="328"/>
    <cellStyle name="常规 2 2 2 23" xfId="329"/>
    <cellStyle name="常规 2 2 2 24" xfId="330"/>
    <cellStyle name="常规 2 2 2 25" xfId="331"/>
    <cellStyle name="常规 2 2 2 26" xfId="332"/>
    <cellStyle name="常规 2 2 2 27" xfId="333"/>
    <cellStyle name="常规 2 2 2 28" xfId="334"/>
    <cellStyle name="常规 2 2 2 29" xfId="335"/>
    <cellStyle name="常规 2 2 2 3" xfId="336"/>
    <cellStyle name="常规 2 2 2 30" xfId="337"/>
    <cellStyle name="常规 2 2 2 31" xfId="338"/>
    <cellStyle name="常规 2 2 2 32" xfId="339"/>
    <cellStyle name="常规 2 2 2 33" xfId="340"/>
    <cellStyle name="常规 2 2 2 34" xfId="341"/>
    <cellStyle name="常规 2 2 2 35" xfId="342"/>
    <cellStyle name="常规 2 2 2 36" xfId="343"/>
    <cellStyle name="常规 2 2 2 37" xfId="344"/>
    <cellStyle name="常规 2 2 2 38" xfId="345"/>
    <cellStyle name="常规 2 2 2 39" xfId="346"/>
    <cellStyle name="常规 2 2 2 4" xfId="347"/>
    <cellStyle name="常规 2 2 2 40" xfId="348"/>
    <cellStyle name="常规 2 2 2 41" xfId="349"/>
    <cellStyle name="常规 2 2 2 42" xfId="350"/>
    <cellStyle name="常规 2 2 2 43" xfId="351"/>
    <cellStyle name="常规 2 2 2 44" xfId="352"/>
    <cellStyle name="常规 2 2 2 45" xfId="353"/>
    <cellStyle name="常规 2 2 2 46" xfId="354"/>
    <cellStyle name="常规 2 2 2 5" xfId="355"/>
    <cellStyle name="常规 2 2 2 6" xfId="356"/>
    <cellStyle name="常规 2 2 2 7" xfId="357"/>
    <cellStyle name="常规 2 2 2 8" xfId="358"/>
    <cellStyle name="常规 2 2 2 9" xfId="359"/>
    <cellStyle name="常规 2 2 20" xfId="360"/>
    <cellStyle name="常规 2 2 21" xfId="361"/>
    <cellStyle name="常规 2 2 22" xfId="362"/>
    <cellStyle name="常规 2 2 23" xfId="363"/>
    <cellStyle name="常规 2 2 24" xfId="364"/>
    <cellStyle name="常规 2 2 25" xfId="365"/>
    <cellStyle name="常规 2 2 26" xfId="366"/>
    <cellStyle name="常规 2 2 27" xfId="367"/>
    <cellStyle name="常规 2 2 28" xfId="368"/>
    <cellStyle name="常规 2 2 29" xfId="369"/>
    <cellStyle name="常规 2 2 3" xfId="370"/>
    <cellStyle name="常规 2 2 3 10" xfId="371"/>
    <cellStyle name="常规 2 2 3 11" xfId="372"/>
    <cellStyle name="常规 2 2 3 12" xfId="373"/>
    <cellStyle name="常规 2 2 3 13" xfId="374"/>
    <cellStyle name="常规 2 2 3 14" xfId="375"/>
    <cellStyle name="常规 2 2 3 15" xfId="376"/>
    <cellStyle name="常规 2 2 3 16" xfId="377"/>
    <cellStyle name="常规 2 2 3 17" xfId="378"/>
    <cellStyle name="常规 2 2 3 18" xfId="379"/>
    <cellStyle name="常规 2 2 3 19" xfId="380"/>
    <cellStyle name="常规 2 2 3 2" xfId="381"/>
    <cellStyle name="常规 2 2 3 2 10" xfId="382"/>
    <cellStyle name="常规 2 2 3 2 11" xfId="383"/>
    <cellStyle name="常规 2 2 3 2 12" xfId="384"/>
    <cellStyle name="常规 2 2 3 2 13" xfId="385"/>
    <cellStyle name="常规 2 2 3 2 14" xfId="386"/>
    <cellStyle name="常规 2 2 3 2 15" xfId="387"/>
    <cellStyle name="常规 2 2 3 2 16" xfId="388"/>
    <cellStyle name="常规 2 2 3 2 2" xfId="389"/>
    <cellStyle name="常规 2 2 3 2 3" xfId="390"/>
    <cellStyle name="常规 2 2 3 2 4" xfId="391"/>
    <cellStyle name="常规 2 2 3 2 5" xfId="392"/>
    <cellStyle name="常规 2 2 3 2 6" xfId="393"/>
    <cellStyle name="常规 2 2 3 2 7" xfId="394"/>
    <cellStyle name="常规 2 2 3 2 8" xfId="395"/>
    <cellStyle name="常规 2 2 3 2 9" xfId="396"/>
    <cellStyle name="常规 2 2 3 20" xfId="397"/>
    <cellStyle name="常规 2 2 3 21" xfId="398"/>
    <cellStyle name="常规 2 2 3 22" xfId="399"/>
    <cellStyle name="常规 2 2 3 23" xfId="400"/>
    <cellStyle name="常规 2 2 3 24" xfId="401"/>
    <cellStyle name="常规 2 2 3 25" xfId="402"/>
    <cellStyle name="常规 2 2 3 26" xfId="403"/>
    <cellStyle name="常规 2 2 3 27" xfId="404"/>
    <cellStyle name="常规 2 2 3 28" xfId="405"/>
    <cellStyle name="常规 2 2 3 29" xfId="406"/>
    <cellStyle name="常规 2 2 3 3" xfId="407"/>
    <cellStyle name="常规 2 2 3 4" xfId="408"/>
    <cellStyle name="常规 2 2 3 5" xfId="409"/>
    <cellStyle name="常规 2 2 3 6" xfId="410"/>
    <cellStyle name="常规 2 2 3 7" xfId="411"/>
    <cellStyle name="常规 2 2 3 8" xfId="412"/>
    <cellStyle name="常规 2 2 3 9" xfId="413"/>
    <cellStyle name="常规 2 2 30" xfId="414"/>
    <cellStyle name="常规 2 2 31" xfId="415"/>
    <cellStyle name="常规 2 2 32" xfId="416"/>
    <cellStyle name="常规 2 2 33" xfId="417"/>
    <cellStyle name="常规 2 2 34" xfId="418"/>
    <cellStyle name="常规 2 2 35" xfId="419"/>
    <cellStyle name="常规 2 2 36" xfId="420"/>
    <cellStyle name="常规 2 2 37" xfId="421"/>
    <cellStyle name="常规 2 2 38" xfId="422"/>
    <cellStyle name="常规 2 2 39" xfId="423"/>
    <cellStyle name="常规 2 2 4" xfId="424"/>
    <cellStyle name="常规 2 2 4 10" xfId="425"/>
    <cellStyle name="常规 2 2 4 11" xfId="426"/>
    <cellStyle name="常规 2 2 4 12" xfId="427"/>
    <cellStyle name="常规 2 2 4 13" xfId="428"/>
    <cellStyle name="常规 2 2 4 14" xfId="429"/>
    <cellStyle name="常规 2 2 4 15" xfId="430"/>
    <cellStyle name="常规 2 2 4 16" xfId="431"/>
    <cellStyle name="常规 2 2 4 17" xfId="432"/>
    <cellStyle name="常规 2 2 4 18" xfId="433"/>
    <cellStyle name="常规 2 2 4 19" xfId="434"/>
    <cellStyle name="常规 2 2 4 2" xfId="435"/>
    <cellStyle name="常规 2 2 4 20" xfId="436"/>
    <cellStyle name="常规 2 2 4 21" xfId="437"/>
    <cellStyle name="常规 2 2 4 22" xfId="438"/>
    <cellStyle name="常规 2 2 4 23" xfId="439"/>
    <cellStyle name="常规 2 2 4 24" xfId="440"/>
    <cellStyle name="常规 2 2 4 25" xfId="441"/>
    <cellStyle name="常规 2 2 4 26" xfId="442"/>
    <cellStyle name="常规 2 2 4 27" xfId="443"/>
    <cellStyle name="常规 2 2 4 28" xfId="444"/>
    <cellStyle name="常规 2 2 4 3" xfId="445"/>
    <cellStyle name="常规 2 2 4 4" xfId="446"/>
    <cellStyle name="常规 2 2 4 5" xfId="447"/>
    <cellStyle name="常规 2 2 4 6" xfId="448"/>
    <cellStyle name="常规 2 2 4 7" xfId="449"/>
    <cellStyle name="常规 2 2 4 8" xfId="450"/>
    <cellStyle name="常规 2 2 4 9" xfId="451"/>
    <cellStyle name="常规 2 2 40" xfId="452"/>
    <cellStyle name="常规 2 2 41" xfId="453"/>
    <cellStyle name="常规 2 2 42" xfId="454"/>
    <cellStyle name="常规 2 2 43" xfId="455"/>
    <cellStyle name="常规 2 2 44" xfId="456"/>
    <cellStyle name="常规 2 2 45" xfId="457"/>
    <cellStyle name="常规 2 2 46" xfId="458"/>
    <cellStyle name="常规 2 2 47" xfId="459"/>
    <cellStyle name="常规 2 2 48" xfId="460"/>
    <cellStyle name="常规 2 2 49" xfId="461"/>
    <cellStyle name="常规 2 2 5" xfId="462"/>
    <cellStyle name="常规 2 2 5 10" xfId="463"/>
    <cellStyle name="常规 2 2 5 2" xfId="464"/>
    <cellStyle name="常规 2 2 5 3" xfId="465"/>
    <cellStyle name="常规 2 2 5 4" xfId="466"/>
    <cellStyle name="常规 2 2 5 5" xfId="467"/>
    <cellStyle name="常规 2 2 5 6" xfId="468"/>
    <cellStyle name="常规 2 2 5 7" xfId="469"/>
    <cellStyle name="常规 2 2 5 8" xfId="470"/>
    <cellStyle name="常规 2 2 5 9" xfId="471"/>
    <cellStyle name="常规 2 2 50" xfId="472"/>
    <cellStyle name="常规 2 2 51" xfId="473"/>
    <cellStyle name="常规 2 2 52" xfId="474"/>
    <cellStyle name="常规 2 2 53" xfId="475"/>
    <cellStyle name="常规 2 2 54" xfId="476"/>
    <cellStyle name="常规 2 2 55" xfId="477"/>
    <cellStyle name="常规 2 2 56" xfId="478"/>
    <cellStyle name="常规 2 2 57" xfId="479"/>
    <cellStyle name="常规 2 2 58" xfId="480"/>
    <cellStyle name="常规 2 2 59" xfId="481"/>
    <cellStyle name="常规 2 2 6" xfId="482"/>
    <cellStyle name="常规 2 2 60" xfId="483"/>
    <cellStyle name="常规 2 2 61" xfId="484"/>
    <cellStyle name="常规 2 2 62" xfId="485"/>
    <cellStyle name="常规 2 2 63" xfId="486"/>
    <cellStyle name="常规 2 2 64" xfId="487"/>
    <cellStyle name="常规 2 2 7" xfId="488"/>
    <cellStyle name="常规 2 2 8" xfId="489"/>
    <cellStyle name="常规 2 2 9" xfId="490"/>
    <cellStyle name="常规 2 2_Book1" xfId="491"/>
    <cellStyle name="常规 2 20" xfId="492"/>
    <cellStyle name="常规 2 21" xfId="493"/>
    <cellStyle name="常规 2 22" xfId="494"/>
    <cellStyle name="常规 2 23" xfId="495"/>
    <cellStyle name="常规 2 24" xfId="496"/>
    <cellStyle name="常规 2 25" xfId="497"/>
    <cellStyle name="常规 2 26" xfId="498"/>
    <cellStyle name="常规 2 27" xfId="499"/>
    <cellStyle name="常规 2 28" xfId="500"/>
    <cellStyle name="常规 2 29" xfId="501"/>
    <cellStyle name="常规 2 3" xfId="502"/>
    <cellStyle name="常规 2 3 10" xfId="503"/>
    <cellStyle name="常规 2 3 11" xfId="504"/>
    <cellStyle name="常规 2 3 12" xfId="505"/>
    <cellStyle name="常规 2 3 13" xfId="506"/>
    <cellStyle name="常规 2 3 14" xfId="507"/>
    <cellStyle name="常规 2 3 15" xfId="508"/>
    <cellStyle name="常规 2 3 16" xfId="509"/>
    <cellStyle name="常规 2 3 17" xfId="510"/>
    <cellStyle name="常规 2 3 18" xfId="511"/>
    <cellStyle name="常规 2 3 19" xfId="512"/>
    <cellStyle name="常规 2 3 2" xfId="513"/>
    <cellStyle name="常规 2 3 2 10" xfId="514"/>
    <cellStyle name="常规 2 3 2 11" xfId="515"/>
    <cellStyle name="常规 2 3 2 12" xfId="516"/>
    <cellStyle name="常规 2 3 2 13" xfId="517"/>
    <cellStyle name="常规 2 3 2 14" xfId="518"/>
    <cellStyle name="常规 2 3 2 15" xfId="519"/>
    <cellStyle name="常规 2 3 2 16" xfId="520"/>
    <cellStyle name="常规 2 3 2 17" xfId="521"/>
    <cellStyle name="常规 2 3 2 18" xfId="522"/>
    <cellStyle name="常规 2 3 2 19" xfId="523"/>
    <cellStyle name="常规 2 3 2 2" xfId="524"/>
    <cellStyle name="常规 2 3 2 2 10" xfId="525"/>
    <cellStyle name="常规 2 3 2 2 11" xfId="526"/>
    <cellStyle name="常规 2 3 2 2 12" xfId="527"/>
    <cellStyle name="常规 2 3 2 2 13" xfId="528"/>
    <cellStyle name="常规 2 3 2 2 14" xfId="529"/>
    <cellStyle name="常规 2 3 2 2 15" xfId="530"/>
    <cellStyle name="常规 2 3 2 2 16" xfId="531"/>
    <cellStyle name="常规 2 3 2 2 2" xfId="532"/>
    <cellStyle name="常规 2 3 2 2 3" xfId="533"/>
    <cellStyle name="常规 2 3 2 2 4" xfId="534"/>
    <cellStyle name="常规 2 3 2 2 5" xfId="535"/>
    <cellStyle name="常规 2 3 2 2 6" xfId="536"/>
    <cellStyle name="常规 2 3 2 2 7" xfId="537"/>
    <cellStyle name="常规 2 3 2 2 8" xfId="538"/>
    <cellStyle name="常规 2 3 2 2 9" xfId="539"/>
    <cellStyle name="常规 2 3 2 20" xfId="540"/>
    <cellStyle name="常规 2 3 2 21" xfId="541"/>
    <cellStyle name="常规 2 3 2 22" xfId="542"/>
    <cellStyle name="常规 2 3 2 23" xfId="543"/>
    <cellStyle name="常规 2 3 2 24" xfId="544"/>
    <cellStyle name="常规 2 3 2 25" xfId="545"/>
    <cellStyle name="常规 2 3 2 26" xfId="546"/>
    <cellStyle name="常规 2 3 2 27" xfId="547"/>
    <cellStyle name="常规 2 3 2 28" xfId="548"/>
    <cellStyle name="常规 2 3 2 29" xfId="549"/>
    <cellStyle name="常规 2 3 2 3" xfId="550"/>
    <cellStyle name="常规 2 3 2 30" xfId="551"/>
    <cellStyle name="常规 2 3 2 31" xfId="552"/>
    <cellStyle name="常规 2 3 2 32" xfId="553"/>
    <cellStyle name="常规 2 3 2 33" xfId="554"/>
    <cellStyle name="常规 2 3 2 34" xfId="555"/>
    <cellStyle name="常规 2 3 2 35" xfId="556"/>
    <cellStyle name="常规 2 3 2 36" xfId="557"/>
    <cellStyle name="常规 2 3 2 37" xfId="558"/>
    <cellStyle name="常规 2 3 2 38" xfId="559"/>
    <cellStyle name="常规 2 3 2 39" xfId="560"/>
    <cellStyle name="常规 2 3 2 4" xfId="561"/>
    <cellStyle name="常规 2 3 2 40" xfId="562"/>
    <cellStyle name="常规 2 3 2 41" xfId="563"/>
    <cellStyle name="常规 2 3 2 42" xfId="564"/>
    <cellStyle name="常规 2 3 2 43" xfId="565"/>
    <cellStyle name="常规 2 3 2 44" xfId="566"/>
    <cellStyle name="常规 2 3 2 45" xfId="567"/>
    <cellStyle name="常规 2 3 2 46" xfId="568"/>
    <cellStyle name="常规 2 3 2 5" xfId="569"/>
    <cellStyle name="常规 2 3 2 6" xfId="570"/>
    <cellStyle name="常规 2 3 2 7" xfId="571"/>
    <cellStyle name="常规 2 3 2 8" xfId="572"/>
    <cellStyle name="常规 2 3 2 9" xfId="573"/>
    <cellStyle name="常规 2 3 20" xfId="574"/>
    <cellStyle name="常规 2 3 21" xfId="575"/>
    <cellStyle name="常规 2 3 22" xfId="576"/>
    <cellStyle name="常规 2 3 23" xfId="577"/>
    <cellStyle name="常规 2 3 24" xfId="578"/>
    <cellStyle name="常规 2 3 25" xfId="579"/>
    <cellStyle name="常规 2 3 26" xfId="580"/>
    <cellStyle name="常规 2 3 27" xfId="581"/>
    <cellStyle name="常规 2 3 28" xfId="582"/>
    <cellStyle name="常规 2 3 29" xfId="583"/>
    <cellStyle name="常规 2 3 3" xfId="584"/>
    <cellStyle name="常规 2 3 3 10" xfId="585"/>
    <cellStyle name="常规 2 3 3 11" xfId="586"/>
    <cellStyle name="常规 2 3 3 12" xfId="587"/>
    <cellStyle name="常规 2 3 3 13" xfId="588"/>
    <cellStyle name="常规 2 3 3 14" xfId="589"/>
    <cellStyle name="常规 2 3 3 15" xfId="590"/>
    <cellStyle name="常规 2 3 3 16" xfId="591"/>
    <cellStyle name="常规 2 3 3 17" xfId="592"/>
    <cellStyle name="常规 2 3 3 18" xfId="593"/>
    <cellStyle name="常规 2 3 3 19" xfId="594"/>
    <cellStyle name="常规 2 3 3 2" xfId="595"/>
    <cellStyle name="常规 2 3 3 2 10" xfId="596"/>
    <cellStyle name="常规 2 3 3 2 11" xfId="597"/>
    <cellStyle name="常规 2 3 3 2 12" xfId="598"/>
    <cellStyle name="常规 2 3 3 2 13" xfId="599"/>
    <cellStyle name="常规 2 3 3 2 14" xfId="600"/>
    <cellStyle name="常规 2 3 3 2 15" xfId="601"/>
    <cellStyle name="常规 2 3 3 2 16" xfId="602"/>
    <cellStyle name="常规 2 3 3 2 2" xfId="603"/>
    <cellStyle name="常规 2 3 3 2 3" xfId="604"/>
    <cellStyle name="常规 2 3 3 2 4" xfId="605"/>
    <cellStyle name="常规 2 3 3 2 5" xfId="606"/>
    <cellStyle name="常规 2 3 3 2 6" xfId="607"/>
    <cellStyle name="常规 2 3 3 2 7" xfId="608"/>
    <cellStyle name="常规 2 3 3 2 8" xfId="609"/>
    <cellStyle name="常规 2 3 3 2 9" xfId="610"/>
    <cellStyle name="常规 2 3 3 20" xfId="611"/>
    <cellStyle name="常规 2 3 3 21" xfId="612"/>
    <cellStyle name="常规 2 3 3 22" xfId="613"/>
    <cellStyle name="常规 2 3 3 23" xfId="614"/>
    <cellStyle name="常规 2 3 3 24" xfId="615"/>
    <cellStyle name="常规 2 3 3 25" xfId="616"/>
    <cellStyle name="常规 2 3 3 26" xfId="617"/>
    <cellStyle name="常规 2 3 3 27" xfId="618"/>
    <cellStyle name="常规 2 3 3 28" xfId="619"/>
    <cellStyle name="常规 2 3 3 29" xfId="620"/>
    <cellStyle name="常规 2 3 3 3" xfId="621"/>
    <cellStyle name="常规 2 3 3 4" xfId="622"/>
    <cellStyle name="常规 2 3 3 5" xfId="623"/>
    <cellStyle name="常规 2 3 3 6" xfId="624"/>
    <cellStyle name="常规 2 3 3 7" xfId="625"/>
    <cellStyle name="常规 2 3 3 8" xfId="626"/>
    <cellStyle name="常规 2 3 3 9" xfId="627"/>
    <cellStyle name="常规 2 3 30" xfId="628"/>
    <cellStyle name="常规 2 3 31" xfId="629"/>
    <cellStyle name="常规 2 3 32" xfId="630"/>
    <cellStyle name="常规 2 3 33" xfId="631"/>
    <cellStyle name="常规 2 3 34" xfId="632"/>
    <cellStyle name="常规 2 3 35" xfId="633"/>
    <cellStyle name="常规 2 3 36" xfId="634"/>
    <cellStyle name="常规 2 3 37" xfId="635"/>
    <cellStyle name="常规 2 3 38" xfId="636"/>
    <cellStyle name="常规 2 3 39" xfId="637"/>
    <cellStyle name="常规 2 3 4" xfId="638"/>
    <cellStyle name="常规 2 3 4 10" xfId="639"/>
    <cellStyle name="常规 2 3 4 11" xfId="640"/>
    <cellStyle name="常规 2 3 4 12" xfId="641"/>
    <cellStyle name="常规 2 3 4 13" xfId="642"/>
    <cellStyle name="常规 2 3 4 14" xfId="643"/>
    <cellStyle name="常规 2 3 4 15" xfId="644"/>
    <cellStyle name="常规 2 3 4 16" xfId="645"/>
    <cellStyle name="常规 2 3 4 17" xfId="646"/>
    <cellStyle name="常规 2 3 4 18" xfId="647"/>
    <cellStyle name="常规 2 3 4 19" xfId="648"/>
    <cellStyle name="常规 2 3 4 2" xfId="649"/>
    <cellStyle name="常规 2 3 4 20" xfId="650"/>
    <cellStyle name="常规 2 3 4 21" xfId="651"/>
    <cellStyle name="常规 2 3 4 22" xfId="652"/>
    <cellStyle name="常规 2 3 4 23" xfId="653"/>
    <cellStyle name="常规 2 3 4 24" xfId="654"/>
    <cellStyle name="常规 2 3 4 25" xfId="655"/>
    <cellStyle name="常规 2 3 4 26" xfId="656"/>
    <cellStyle name="常规 2 3 4 27" xfId="657"/>
    <cellStyle name="常规 2 3 4 28" xfId="658"/>
    <cellStyle name="常规 2 3 4 3" xfId="659"/>
    <cellStyle name="常规 2 3 4 4" xfId="660"/>
    <cellStyle name="常规 2 3 4 5" xfId="661"/>
    <cellStyle name="常规 2 3 4 6" xfId="662"/>
    <cellStyle name="常规 2 3 4 7" xfId="663"/>
    <cellStyle name="常规 2 3 4 8" xfId="664"/>
    <cellStyle name="常规 2 3 4 9" xfId="665"/>
    <cellStyle name="常规 2 3 40" xfId="666"/>
    <cellStyle name="常规 2 3 41" xfId="667"/>
    <cellStyle name="常规 2 3 42" xfId="668"/>
    <cellStyle name="常规 2 3 43" xfId="669"/>
    <cellStyle name="常规 2 3 44" xfId="670"/>
    <cellStyle name="常规 2 3 45" xfId="671"/>
    <cellStyle name="常规 2 3 46" xfId="672"/>
    <cellStyle name="常规 2 3 47" xfId="673"/>
    <cellStyle name="常规 2 3 48" xfId="674"/>
    <cellStyle name="常规 2 3 49" xfId="675"/>
    <cellStyle name="常规 2 3 5" xfId="676"/>
    <cellStyle name="常规 2 3 5 10" xfId="677"/>
    <cellStyle name="常规 2 3 5 2" xfId="678"/>
    <cellStyle name="常规 2 3 5 3" xfId="679"/>
    <cellStyle name="常规 2 3 5 4" xfId="680"/>
    <cellStyle name="常规 2 3 5 5" xfId="681"/>
    <cellStyle name="常规 2 3 5 6" xfId="682"/>
    <cellStyle name="常规 2 3 5 7" xfId="683"/>
    <cellStyle name="常规 2 3 5 8" xfId="684"/>
    <cellStyle name="常规 2 3 5 9" xfId="685"/>
    <cellStyle name="常规 2 3 50" xfId="686"/>
    <cellStyle name="常规 2 3 51" xfId="687"/>
    <cellStyle name="常规 2 3 52" xfId="688"/>
    <cellStyle name="常规 2 3 53" xfId="689"/>
    <cellStyle name="常规 2 3 54" xfId="690"/>
    <cellStyle name="常规 2 3 55" xfId="691"/>
    <cellStyle name="常规 2 3 56" xfId="692"/>
    <cellStyle name="常规 2 3 57" xfId="693"/>
    <cellStyle name="常规 2 3 58" xfId="694"/>
    <cellStyle name="常规 2 3 59" xfId="695"/>
    <cellStyle name="常规 2 3 6" xfId="696"/>
    <cellStyle name="常规 2 3 60" xfId="697"/>
    <cellStyle name="常规 2 3 61" xfId="698"/>
    <cellStyle name="常规 2 3 62" xfId="699"/>
    <cellStyle name="常规 2 3 63" xfId="700"/>
    <cellStyle name="常规 2 3 64" xfId="701"/>
    <cellStyle name="常规 2 3 7" xfId="702"/>
    <cellStyle name="常规 2 3 8" xfId="703"/>
    <cellStyle name="常规 2 3 9" xfId="704"/>
    <cellStyle name="常规 2 3_Book1" xfId="705"/>
    <cellStyle name="常规 2 30" xfId="706"/>
    <cellStyle name="常规 2 31" xfId="707"/>
    <cellStyle name="常规 2 32" xfId="708"/>
    <cellStyle name="常规 2 33" xfId="709"/>
    <cellStyle name="常规 2 34" xfId="710"/>
    <cellStyle name="常规 2 35" xfId="711"/>
    <cellStyle name="常规 2 36" xfId="712"/>
    <cellStyle name="常规 2 37" xfId="713"/>
    <cellStyle name="常规 2 38" xfId="714"/>
    <cellStyle name="常规 2 39" xfId="715"/>
    <cellStyle name="常规 2 4" xfId="716"/>
    <cellStyle name="常规 2 4 10" xfId="717"/>
    <cellStyle name="常规 2 4 11" xfId="718"/>
    <cellStyle name="常规 2 4 12" xfId="719"/>
    <cellStyle name="常规 2 4 13" xfId="720"/>
    <cellStyle name="常规 2 4 14" xfId="721"/>
    <cellStyle name="常规 2 4 15" xfId="722"/>
    <cellStyle name="常规 2 4 16" xfId="723"/>
    <cellStyle name="常规 2 4 17" xfId="724"/>
    <cellStyle name="常规 2 4 18" xfId="725"/>
    <cellStyle name="常规 2 4 19" xfId="726"/>
    <cellStyle name="常规 2 4 2" xfId="727"/>
    <cellStyle name="常规 2 4 2 10" xfId="728"/>
    <cellStyle name="常规 2 4 2 11" xfId="729"/>
    <cellStyle name="常规 2 4 2 12" xfId="730"/>
    <cellStyle name="常规 2 4 2 13" xfId="731"/>
    <cellStyle name="常规 2 4 2 14" xfId="732"/>
    <cellStyle name="常规 2 4 2 15" xfId="733"/>
    <cellStyle name="常规 2 4 2 16" xfId="734"/>
    <cellStyle name="常规 2 4 2 17" xfId="735"/>
    <cellStyle name="常规 2 4 2 18" xfId="736"/>
    <cellStyle name="常规 2 4 2 19" xfId="737"/>
    <cellStyle name="常规 2 4 2 2" xfId="738"/>
    <cellStyle name="常规 2 4 2 2 10" xfId="739"/>
    <cellStyle name="常规 2 4 2 2 11" xfId="740"/>
    <cellStyle name="常规 2 4 2 2 12" xfId="741"/>
    <cellStyle name="常规 2 4 2 2 13" xfId="742"/>
    <cellStyle name="常规 2 4 2 2 14" xfId="743"/>
    <cellStyle name="常规 2 4 2 2 15" xfId="744"/>
    <cellStyle name="常规 2 4 2 2 16" xfId="745"/>
    <cellStyle name="常规 2 4 2 2 2" xfId="746"/>
    <cellStyle name="常规 2 4 2 2 3" xfId="747"/>
    <cellStyle name="常规 2 4 2 2 4" xfId="748"/>
    <cellStyle name="常规 2 4 2 2 5" xfId="749"/>
    <cellStyle name="常规 2 4 2 2 6" xfId="750"/>
    <cellStyle name="常规 2 4 2 2 7" xfId="751"/>
    <cellStyle name="常规 2 4 2 2 8" xfId="752"/>
    <cellStyle name="常规 2 4 2 2 9" xfId="753"/>
    <cellStyle name="常规 2 4 2 20" xfId="754"/>
    <cellStyle name="常规 2 4 2 21" xfId="755"/>
    <cellStyle name="常规 2 4 2 22" xfId="756"/>
    <cellStyle name="常规 2 4 2 23" xfId="757"/>
    <cellStyle name="常规 2 4 2 24" xfId="758"/>
    <cellStyle name="常规 2 4 2 25" xfId="759"/>
    <cellStyle name="常规 2 4 2 26" xfId="760"/>
    <cellStyle name="常规 2 4 2 27" xfId="761"/>
    <cellStyle name="常规 2 4 2 28" xfId="762"/>
    <cellStyle name="常规 2 4 2 29" xfId="763"/>
    <cellStyle name="常规 2 4 2 3" xfId="764"/>
    <cellStyle name="常规 2 4 2 30" xfId="765"/>
    <cellStyle name="常规 2 4 2 31" xfId="766"/>
    <cellStyle name="常规 2 4 2 32" xfId="767"/>
    <cellStyle name="常规 2 4 2 33" xfId="768"/>
    <cellStyle name="常规 2 4 2 34" xfId="769"/>
    <cellStyle name="常规 2 4 2 35" xfId="770"/>
    <cellStyle name="常规 2 4 2 36" xfId="771"/>
    <cellStyle name="常规 2 4 2 37" xfId="772"/>
    <cellStyle name="常规 2 4 2 38" xfId="773"/>
    <cellStyle name="常规 2 4 2 39" xfId="774"/>
    <cellStyle name="常规 2 4 2 4" xfId="775"/>
    <cellStyle name="常规 2 4 2 40" xfId="776"/>
    <cellStyle name="常规 2 4 2 41" xfId="777"/>
    <cellStyle name="常规 2 4 2 42" xfId="778"/>
    <cellStyle name="常规 2 4 2 43" xfId="779"/>
    <cellStyle name="常规 2 4 2 44" xfId="780"/>
    <cellStyle name="常规 2 4 2 45" xfId="781"/>
    <cellStyle name="常规 2 4 2 46" xfId="782"/>
    <cellStyle name="常规 2 4 2 5" xfId="783"/>
    <cellStyle name="常规 2 4 2 6" xfId="784"/>
    <cellStyle name="常规 2 4 2 7" xfId="785"/>
    <cellStyle name="常规 2 4 2 8" xfId="786"/>
    <cellStyle name="常规 2 4 2 9" xfId="787"/>
    <cellStyle name="常规 2 4 20" xfId="788"/>
    <cellStyle name="常规 2 4 21" xfId="789"/>
    <cellStyle name="常规 2 4 22" xfId="790"/>
    <cellStyle name="常规 2 4 23" xfId="791"/>
    <cellStyle name="常规 2 4 24" xfId="792"/>
    <cellStyle name="常规 2 4 25" xfId="793"/>
    <cellStyle name="常规 2 4 26" xfId="794"/>
    <cellStyle name="常规 2 4 27" xfId="795"/>
    <cellStyle name="常规 2 4 28" xfId="796"/>
    <cellStyle name="常规 2 4 29" xfId="797"/>
    <cellStyle name="常规 2 4 3" xfId="798"/>
    <cellStyle name="常规 2 4 3 10" xfId="799"/>
    <cellStyle name="常规 2 4 3 11" xfId="800"/>
    <cellStyle name="常规 2 4 3 12" xfId="801"/>
    <cellStyle name="常规 2 4 3 13" xfId="802"/>
    <cellStyle name="常规 2 4 3 14" xfId="803"/>
    <cellStyle name="常规 2 4 3 15" xfId="804"/>
    <cellStyle name="常规 2 4 3 16" xfId="805"/>
    <cellStyle name="常规 2 4 3 17" xfId="806"/>
    <cellStyle name="常规 2 4 3 18" xfId="807"/>
    <cellStyle name="常规 2 4 3 19" xfId="808"/>
    <cellStyle name="常规 2 4 3 2" xfId="809"/>
    <cellStyle name="常规 2 4 3 2 10" xfId="810"/>
    <cellStyle name="常规 2 4 3 2 11" xfId="811"/>
    <cellStyle name="常规 2 4 3 2 12" xfId="812"/>
    <cellStyle name="常规 2 4 3 2 13" xfId="813"/>
    <cellStyle name="常规 2 4 3 2 14" xfId="814"/>
    <cellStyle name="常规 2 4 3 2 15" xfId="815"/>
    <cellStyle name="常规 2 4 3 2 16" xfId="816"/>
    <cellStyle name="常规 2 4 3 2 2" xfId="817"/>
    <cellStyle name="常规 2 4 3 2 3" xfId="818"/>
    <cellStyle name="常规 2 4 3 2 4" xfId="819"/>
    <cellStyle name="常规 2 4 3 2 5" xfId="820"/>
    <cellStyle name="常规 2 4 3 2 6" xfId="821"/>
    <cellStyle name="常规 2 4 3 2 7" xfId="822"/>
    <cellStyle name="常规 2 4 3 2 8" xfId="823"/>
    <cellStyle name="常规 2 4 3 2 9" xfId="824"/>
    <cellStyle name="常规 2 4 3 20" xfId="825"/>
    <cellStyle name="常规 2 4 3 21" xfId="826"/>
    <cellStyle name="常规 2 4 3 22" xfId="827"/>
    <cellStyle name="常规 2 4 3 23" xfId="828"/>
    <cellStyle name="常规 2 4 3 24" xfId="829"/>
    <cellStyle name="常规 2 4 3 25" xfId="830"/>
    <cellStyle name="常规 2 4 3 26" xfId="831"/>
    <cellStyle name="常规 2 4 3 27" xfId="832"/>
    <cellStyle name="常规 2 4 3 28" xfId="833"/>
    <cellStyle name="常规 2 4 3 29" xfId="834"/>
    <cellStyle name="常规 2 4 3 3" xfId="835"/>
    <cellStyle name="常规 2 4 3 4" xfId="836"/>
    <cellStyle name="常规 2 4 3 5" xfId="837"/>
    <cellStyle name="常规 2 4 3 6" xfId="838"/>
    <cellStyle name="常规 2 4 3 7" xfId="839"/>
    <cellStyle name="常规 2 4 3 8" xfId="840"/>
    <cellStyle name="常规 2 4 3 9" xfId="841"/>
    <cellStyle name="常规 2 4 3_支出按经济分类" xfId="842"/>
    <cellStyle name="常规 2 4 30" xfId="843"/>
    <cellStyle name="常规 2 4 31" xfId="844"/>
    <cellStyle name="常规 2 4 32" xfId="845"/>
    <cellStyle name="常规 2 4 33" xfId="846"/>
    <cellStyle name="常规 2 4 34" xfId="847"/>
    <cellStyle name="常规 2 4 35" xfId="848"/>
    <cellStyle name="常规 2 4 36" xfId="849"/>
    <cellStyle name="常规 2 4 37" xfId="850"/>
    <cellStyle name="常规 2 4 38" xfId="851"/>
    <cellStyle name="常规 2 4 39" xfId="852"/>
    <cellStyle name="常规 2 4 4" xfId="853"/>
    <cellStyle name="常规 2 4 4 10" xfId="854"/>
    <cellStyle name="常规 2 4 4 11" xfId="855"/>
    <cellStyle name="常规 2 4 4 12" xfId="856"/>
    <cellStyle name="常规 2 4 4 13" xfId="857"/>
    <cellStyle name="常规 2 4 4 14" xfId="858"/>
    <cellStyle name="常规 2 4 4 15" xfId="859"/>
    <cellStyle name="常规 2 4 4 16" xfId="860"/>
    <cellStyle name="常规 2 4 4 17" xfId="861"/>
    <cellStyle name="常规 2 4 4 18" xfId="862"/>
    <cellStyle name="常规 2 4 4 19" xfId="863"/>
    <cellStyle name="常规 2 4 4 2" xfId="864"/>
    <cellStyle name="常规 2 4 4 20" xfId="865"/>
    <cellStyle name="常规 2 4 4 21" xfId="866"/>
    <cellStyle name="常规 2 4 4 22" xfId="867"/>
    <cellStyle name="常规 2 4 4 23" xfId="868"/>
    <cellStyle name="常规 2 4 4 24" xfId="869"/>
    <cellStyle name="常规 2 4 4 25" xfId="870"/>
    <cellStyle name="常规 2 4 4 26" xfId="871"/>
    <cellStyle name="常规 2 4 4 27" xfId="872"/>
    <cellStyle name="常规 2 4 4 28" xfId="873"/>
    <cellStyle name="常规 2 4 4 3" xfId="874"/>
    <cellStyle name="常规 2 4 4 4" xfId="875"/>
    <cellStyle name="常规 2 4 4 5" xfId="876"/>
    <cellStyle name="常规 2 4 4 6" xfId="877"/>
    <cellStyle name="常规 2 4 4 7" xfId="878"/>
    <cellStyle name="常规 2 4 4 8" xfId="879"/>
    <cellStyle name="常规 2 4 4 9" xfId="880"/>
    <cellStyle name="常规 2 4 40" xfId="881"/>
    <cellStyle name="常规 2 4 41" xfId="882"/>
    <cellStyle name="常规 2 4 42" xfId="883"/>
    <cellStyle name="常规 2 4 43" xfId="884"/>
    <cellStyle name="常规 2 4 44" xfId="885"/>
    <cellStyle name="常规 2 4 45" xfId="886"/>
    <cellStyle name="常规 2 4 46" xfId="887"/>
    <cellStyle name="常规 2 4 47" xfId="888"/>
    <cellStyle name="常规 2 4 48" xfId="889"/>
    <cellStyle name="常规 2 4 49" xfId="890"/>
    <cellStyle name="常规 2 4 5" xfId="891"/>
    <cellStyle name="常规 2 4 5 10" xfId="892"/>
    <cellStyle name="常规 2 4 5 2" xfId="893"/>
    <cellStyle name="常规 2 4 5 3" xfId="894"/>
    <cellStyle name="常规 2 4 5 4" xfId="895"/>
    <cellStyle name="常规 2 4 5 5" xfId="896"/>
    <cellStyle name="常规 2 4 5 6" xfId="897"/>
    <cellStyle name="常规 2 4 5 7" xfId="898"/>
    <cellStyle name="常规 2 4 5 8" xfId="899"/>
    <cellStyle name="常规 2 4 5 9" xfId="900"/>
    <cellStyle name="常规 2 4 50" xfId="901"/>
    <cellStyle name="常规 2 4 51" xfId="902"/>
    <cellStyle name="常规 2 4 52" xfId="903"/>
    <cellStyle name="常规 2 4 53" xfId="904"/>
    <cellStyle name="常规 2 4 54" xfId="905"/>
    <cellStyle name="常规 2 4 55" xfId="906"/>
    <cellStyle name="常规 2 4 56" xfId="907"/>
    <cellStyle name="常规 2 4 57" xfId="908"/>
    <cellStyle name="常规 2 4 58" xfId="909"/>
    <cellStyle name="常规 2 4 59" xfId="910"/>
    <cellStyle name="常规 2 4 6" xfId="911"/>
    <cellStyle name="常规 2 4 60" xfId="912"/>
    <cellStyle name="常规 2 4 61" xfId="913"/>
    <cellStyle name="常规 2 4 62" xfId="914"/>
    <cellStyle name="常规 2 4 63" xfId="915"/>
    <cellStyle name="常规 2 4 64" xfId="916"/>
    <cellStyle name="常规 2 4 7" xfId="917"/>
    <cellStyle name="常规 2 4 8" xfId="918"/>
    <cellStyle name="常规 2 4 9" xfId="919"/>
    <cellStyle name="常规 2 40" xfId="920"/>
    <cellStyle name="常规 2 41" xfId="921"/>
    <cellStyle name="常规 2 42" xfId="922"/>
    <cellStyle name="常规 2 43" xfId="923"/>
    <cellStyle name="常规 2 44" xfId="924"/>
    <cellStyle name="常规 2 45" xfId="925"/>
    <cellStyle name="常规 2 46" xfId="926"/>
    <cellStyle name="常规 2 47" xfId="927"/>
    <cellStyle name="常规 2 48" xfId="928"/>
    <cellStyle name="常规 2 5" xfId="929"/>
    <cellStyle name="常规 2 5 10" xfId="930"/>
    <cellStyle name="常规 2 5 11" xfId="931"/>
    <cellStyle name="常规 2 5 12" xfId="932"/>
    <cellStyle name="常规 2 5 13" xfId="933"/>
    <cellStyle name="常规 2 5 14" xfId="934"/>
    <cellStyle name="常规 2 5 15" xfId="935"/>
    <cellStyle name="常规 2 5 16" xfId="936"/>
    <cellStyle name="常规 2 5 17" xfId="937"/>
    <cellStyle name="常规 2 5 18" xfId="938"/>
    <cellStyle name="常规 2 5 19" xfId="939"/>
    <cellStyle name="常规 2 5 2" xfId="940"/>
    <cellStyle name="常规 2 5 2 10" xfId="941"/>
    <cellStyle name="常规 2 5 2 11" xfId="942"/>
    <cellStyle name="常规 2 5 2 12" xfId="943"/>
    <cellStyle name="常规 2 5 2 13" xfId="944"/>
    <cellStyle name="常规 2 5 2 14" xfId="945"/>
    <cellStyle name="常规 2 5 2 15" xfId="946"/>
    <cellStyle name="常规 2 5 2 16" xfId="947"/>
    <cellStyle name="常规 2 5 2 17" xfId="948"/>
    <cellStyle name="常规 2 5 2 18" xfId="949"/>
    <cellStyle name="常规 2 5 2 19" xfId="950"/>
    <cellStyle name="常规 2 5 2 2" xfId="951"/>
    <cellStyle name="常规 2 5 2 2 10" xfId="952"/>
    <cellStyle name="常规 2 5 2 2 11" xfId="953"/>
    <cellStyle name="常规 2 5 2 2 12" xfId="954"/>
    <cellStyle name="常规 2 5 2 2 13" xfId="955"/>
    <cellStyle name="常规 2 5 2 2 14" xfId="956"/>
    <cellStyle name="常规 2 5 2 2 15" xfId="957"/>
    <cellStyle name="常规 2 5 2 2 16" xfId="958"/>
    <cellStyle name="常规 2 5 2 2 2" xfId="959"/>
    <cellStyle name="常规 2 5 2 2 3" xfId="960"/>
    <cellStyle name="常规 2 5 2 2 4" xfId="961"/>
    <cellStyle name="常规 2 5 2 2 5" xfId="962"/>
    <cellStyle name="常规 2 5 2 2 6" xfId="963"/>
    <cellStyle name="常规 2 5 2 2 7" xfId="964"/>
    <cellStyle name="常规 2 5 2 2 8" xfId="965"/>
    <cellStyle name="常规 2 5 2 2 9" xfId="966"/>
    <cellStyle name="常规 2 5 2 20" xfId="967"/>
    <cellStyle name="常规 2 5 2 21" xfId="968"/>
    <cellStyle name="常规 2 5 2 22" xfId="969"/>
    <cellStyle name="常规 2 5 2 23" xfId="970"/>
    <cellStyle name="常规 2 5 2 24" xfId="971"/>
    <cellStyle name="常规 2 5 2 25" xfId="972"/>
    <cellStyle name="常规 2 5 2 26" xfId="973"/>
    <cellStyle name="常规 2 5 2 27" xfId="974"/>
    <cellStyle name="常规 2 5 2 28" xfId="975"/>
    <cellStyle name="常规 2 5 2 29" xfId="976"/>
    <cellStyle name="常规 2 5 2 3" xfId="977"/>
    <cellStyle name="常规 2 5 2 30" xfId="978"/>
    <cellStyle name="常规 2 5 2 31" xfId="979"/>
    <cellStyle name="常规 2 5 2 32" xfId="980"/>
    <cellStyle name="常规 2 5 2 33" xfId="981"/>
    <cellStyle name="常规 2 5 2 34" xfId="982"/>
    <cellStyle name="常规 2 5 2 35" xfId="983"/>
    <cellStyle name="常规 2 5 2 36" xfId="984"/>
    <cellStyle name="常规 2 5 2 37" xfId="985"/>
    <cellStyle name="常规 2 5 2 38" xfId="986"/>
    <cellStyle name="常规 2 5 2 39" xfId="987"/>
    <cellStyle name="常规 2 5 2 4" xfId="988"/>
    <cellStyle name="常规 2 5 2 40" xfId="989"/>
    <cellStyle name="常规 2 5 2 41" xfId="990"/>
    <cellStyle name="常规 2 5 2 42" xfId="991"/>
    <cellStyle name="常规 2 5 2 43" xfId="992"/>
    <cellStyle name="常规 2 5 2 44" xfId="993"/>
    <cellStyle name="常规 2 5 2 45" xfId="994"/>
    <cellStyle name="常规 2 5 2 46" xfId="995"/>
    <cellStyle name="常规 2 5 2 5" xfId="996"/>
    <cellStyle name="常规 2 5 2 6" xfId="997"/>
    <cellStyle name="常规 2 5 2 7" xfId="998"/>
    <cellStyle name="常规 2 5 2 8" xfId="999"/>
    <cellStyle name="常规 2 5 2 9" xfId="1000"/>
    <cellStyle name="常规 2 5 20" xfId="1001"/>
    <cellStyle name="常规 2 5 21" xfId="1002"/>
    <cellStyle name="常规 2 5 22" xfId="1003"/>
    <cellStyle name="常规 2 5 23" xfId="1004"/>
    <cellStyle name="常规 2 5 24" xfId="1005"/>
    <cellStyle name="常规 2 5 25" xfId="1006"/>
    <cellStyle name="常规 2 5 26" xfId="1007"/>
    <cellStyle name="常规 2 5 27" xfId="1008"/>
    <cellStyle name="常规 2 5 28" xfId="1009"/>
    <cellStyle name="常规 2 5 29" xfId="1010"/>
    <cellStyle name="常规 2 5 3" xfId="1011"/>
    <cellStyle name="常规 2 5 3 10" xfId="1012"/>
    <cellStyle name="常规 2 5 3 11" xfId="1013"/>
    <cellStyle name="常规 2 5 3 12" xfId="1014"/>
    <cellStyle name="常规 2 5 3 13" xfId="1015"/>
    <cellStyle name="常规 2 5 3 14" xfId="1016"/>
    <cellStyle name="常规 2 5 3 15" xfId="1017"/>
    <cellStyle name="常规 2 5 3 16" xfId="1018"/>
    <cellStyle name="常规 2 5 3 17" xfId="1019"/>
    <cellStyle name="常规 2 5 3 18" xfId="1020"/>
    <cellStyle name="常规 2 5 3 19" xfId="1021"/>
    <cellStyle name="常规 2 5 3 2" xfId="1022"/>
    <cellStyle name="常规 2 5 3 2 10" xfId="1023"/>
    <cellStyle name="常规 2 5 3 2 11" xfId="1024"/>
    <cellStyle name="常规 2 5 3 2 12" xfId="1025"/>
    <cellStyle name="常规 2 5 3 2 13" xfId="1026"/>
    <cellStyle name="常规 2 5 3 2 14" xfId="1027"/>
    <cellStyle name="常规 2 5 3 2 15" xfId="1028"/>
    <cellStyle name="常规 2 5 3 2 16" xfId="1029"/>
    <cellStyle name="常规 2 5 3 2 2" xfId="1030"/>
    <cellStyle name="常规 2 5 3 2 3" xfId="1031"/>
    <cellStyle name="常规 2 5 3 2 4" xfId="1032"/>
    <cellStyle name="常规 2 5 3 2 5" xfId="1033"/>
    <cellStyle name="常规 2 5 3 2 6" xfId="1034"/>
    <cellStyle name="常规 2 5 3 2 7" xfId="1035"/>
    <cellStyle name="常规 2 5 3 2 8" xfId="1036"/>
    <cellStyle name="常规 2 5 3 2 9" xfId="1037"/>
    <cellStyle name="常规 2 5 3 20" xfId="1038"/>
    <cellStyle name="常规 2 5 3 21" xfId="1039"/>
    <cellStyle name="常规 2 5 3 22" xfId="1040"/>
    <cellStyle name="常规 2 5 3 23" xfId="1041"/>
    <cellStyle name="常规 2 5 3 24" xfId="1042"/>
    <cellStyle name="常规 2 5 3 25" xfId="1043"/>
    <cellStyle name="常规 2 5 3 26" xfId="1044"/>
    <cellStyle name="常规 2 5 3 27" xfId="1045"/>
    <cellStyle name="常规 2 5 3 28" xfId="1046"/>
    <cellStyle name="常规 2 5 3 29" xfId="1047"/>
    <cellStyle name="常规 2 5 3 3" xfId="1048"/>
    <cellStyle name="常规 2 5 3 4" xfId="1049"/>
    <cellStyle name="常规 2 5 3 5" xfId="1050"/>
    <cellStyle name="常规 2 5 3 6" xfId="1051"/>
    <cellStyle name="常规 2 5 3 7" xfId="1052"/>
    <cellStyle name="常规 2 5 3 8" xfId="1053"/>
    <cellStyle name="常规 2 5 3 9" xfId="1054"/>
    <cellStyle name="常规 2 5 30" xfId="1055"/>
    <cellStyle name="常规 2 5 31" xfId="1056"/>
    <cellStyle name="常规 2 5 32" xfId="1057"/>
    <cellStyle name="常规 2 5 33" xfId="1058"/>
    <cellStyle name="常规 2 5 34" xfId="1059"/>
    <cellStyle name="常规 2 5 35" xfId="1060"/>
    <cellStyle name="常规 2 5 36" xfId="1061"/>
    <cellStyle name="常规 2 5 37" xfId="1062"/>
    <cellStyle name="常规 2 5 38" xfId="1063"/>
    <cellStyle name="常规 2 5 39" xfId="1064"/>
    <cellStyle name="常规 2 5 4" xfId="1065"/>
    <cellStyle name="常规 2 5 4 10" xfId="1066"/>
    <cellStyle name="常规 2 5 4 11" xfId="1067"/>
    <cellStyle name="常规 2 5 4 12" xfId="1068"/>
    <cellStyle name="常规 2 5 4 13" xfId="1069"/>
    <cellStyle name="常规 2 5 4 14" xfId="1070"/>
    <cellStyle name="常规 2 5 4 15" xfId="1071"/>
    <cellStyle name="常规 2 5 4 16" xfId="1072"/>
    <cellStyle name="常规 2 5 4 17" xfId="1073"/>
    <cellStyle name="常规 2 5 4 18" xfId="1074"/>
    <cellStyle name="常规 2 5 4 19" xfId="1075"/>
    <cellStyle name="常规 2 5 4 2" xfId="1076"/>
    <cellStyle name="常规 2 5 4 20" xfId="1077"/>
    <cellStyle name="常规 2 5 4 21" xfId="1078"/>
    <cellStyle name="常规 2 5 4 22" xfId="1079"/>
    <cellStyle name="常规 2 5 4 23" xfId="1080"/>
    <cellStyle name="常规 2 5 4 24" xfId="1081"/>
    <cellStyle name="常规 2 5 4 25" xfId="1082"/>
    <cellStyle name="常规 2 5 4 26" xfId="1083"/>
    <cellStyle name="常规 2 5 4 27" xfId="1084"/>
    <cellStyle name="常规 2 5 4 28" xfId="1085"/>
    <cellStyle name="常规 2 5 4 3" xfId="1086"/>
    <cellStyle name="常规 2 5 4 4" xfId="1087"/>
    <cellStyle name="常规 2 5 4 5" xfId="1088"/>
    <cellStyle name="常规 2 5 4 6" xfId="1089"/>
    <cellStyle name="常规 2 5 4 7" xfId="1090"/>
    <cellStyle name="常规 2 5 4 8" xfId="1091"/>
    <cellStyle name="常规 2 5 4 9" xfId="1092"/>
    <cellStyle name="常规 2 5 40" xfId="1093"/>
    <cellStyle name="常规 2 5 41" xfId="1094"/>
    <cellStyle name="常规 2 5 42" xfId="1095"/>
    <cellStyle name="常规 2 5 43" xfId="1096"/>
    <cellStyle name="常规 2 5 44" xfId="1097"/>
    <cellStyle name="常规 2 5 45" xfId="1098"/>
    <cellStyle name="常规 2 5 46" xfId="1099"/>
    <cellStyle name="常规 2 5 47" xfId="1100"/>
    <cellStyle name="常规 2 5 48" xfId="1101"/>
    <cellStyle name="常规 2 5 49" xfId="1102"/>
    <cellStyle name="常规 2 5 5" xfId="1103"/>
    <cellStyle name="常规 2 5 5 10" xfId="1104"/>
    <cellStyle name="常规 2 5 5 2" xfId="1105"/>
    <cellStyle name="常规 2 5 5 3" xfId="1106"/>
    <cellStyle name="常规 2 5 5 4" xfId="1107"/>
    <cellStyle name="常规 2 5 5 5" xfId="1108"/>
    <cellStyle name="常规 2 5 5 6" xfId="1109"/>
    <cellStyle name="常规 2 5 5 7" xfId="1110"/>
    <cellStyle name="常规 2 5 5 8" xfId="1111"/>
    <cellStyle name="常规 2 5 5 9" xfId="1112"/>
    <cellStyle name="常规 2 5 50" xfId="1113"/>
    <cellStyle name="常规 2 5 51" xfId="1114"/>
    <cellStyle name="常规 2 5 52" xfId="1115"/>
    <cellStyle name="常规 2 5 53" xfId="1116"/>
    <cellStyle name="常规 2 5 54" xfId="1117"/>
    <cellStyle name="常规 2 5 55" xfId="1118"/>
    <cellStyle name="常规 2 5 56" xfId="1119"/>
    <cellStyle name="常规 2 5 57" xfId="1120"/>
    <cellStyle name="常规 2 5 58" xfId="1121"/>
    <cellStyle name="常规 2 5 59" xfId="1122"/>
    <cellStyle name="常规 2 5 6" xfId="1123"/>
    <cellStyle name="常规 2 5 60" xfId="1124"/>
    <cellStyle name="常规 2 5 61" xfId="1125"/>
    <cellStyle name="常规 2 5 62" xfId="1126"/>
    <cellStyle name="常规 2 5 63" xfId="1127"/>
    <cellStyle name="常规 2 5 64" xfId="1128"/>
    <cellStyle name="常规 2 5 7" xfId="1129"/>
    <cellStyle name="常规 2 5 8" xfId="1130"/>
    <cellStyle name="常规 2 5 9" xfId="1131"/>
    <cellStyle name="常规 2 6" xfId="1132"/>
    <cellStyle name="常规 2 6 10" xfId="1133"/>
    <cellStyle name="常规 2 6 11" xfId="1134"/>
    <cellStyle name="常规 2 6 12" xfId="1135"/>
    <cellStyle name="常规 2 6 13" xfId="1136"/>
    <cellStyle name="常规 2 6 14" xfId="1137"/>
    <cellStyle name="常规 2 6 15" xfId="1138"/>
    <cellStyle name="常规 2 6 16" xfId="1139"/>
    <cellStyle name="常规 2 6 17" xfId="1140"/>
    <cellStyle name="常规 2 6 18" xfId="1141"/>
    <cellStyle name="常规 2 6 19" xfId="1142"/>
    <cellStyle name="常规 2 6 2" xfId="1143"/>
    <cellStyle name="常规 2 6 2 10" xfId="1144"/>
    <cellStyle name="常规 2 6 2 11" xfId="1145"/>
    <cellStyle name="常规 2 6 2 12" xfId="1146"/>
    <cellStyle name="常规 2 6 2 13" xfId="1147"/>
    <cellStyle name="常规 2 6 2 14" xfId="1148"/>
    <cellStyle name="常规 2 6 2 15" xfId="1149"/>
    <cellStyle name="常规 2 6 2 16" xfId="1150"/>
    <cellStyle name="常规 2 6 2 17" xfId="1151"/>
    <cellStyle name="常规 2 6 2 18" xfId="1152"/>
    <cellStyle name="常规 2 6 2 19" xfId="1153"/>
    <cellStyle name="常规 2 6 2 2" xfId="1154"/>
    <cellStyle name="常规 2 6 2 2 10" xfId="1155"/>
    <cellStyle name="常规 2 6 2 2 11" xfId="1156"/>
    <cellStyle name="常规 2 6 2 2 12" xfId="1157"/>
    <cellStyle name="常规 2 6 2 2 13" xfId="1158"/>
    <cellStyle name="常规 2 6 2 2 14" xfId="1159"/>
    <cellStyle name="常规 2 6 2 2 15" xfId="1160"/>
    <cellStyle name="常规 2 6 2 2 16" xfId="1161"/>
    <cellStyle name="常规 2 6 2 2 2" xfId="1162"/>
    <cellStyle name="常规 2 6 2 2 3" xfId="1163"/>
    <cellStyle name="常规 2 6 2 2 4" xfId="1164"/>
    <cellStyle name="常规 2 6 2 2 5" xfId="1165"/>
    <cellStyle name="常规 2 6 2 2 6" xfId="1166"/>
    <cellStyle name="常规 2 6 2 2 7" xfId="1167"/>
    <cellStyle name="常规 2 6 2 2 8" xfId="1168"/>
    <cellStyle name="常规 2 6 2 2 9" xfId="1169"/>
    <cellStyle name="常规 2 6 2 20" xfId="1170"/>
    <cellStyle name="常规 2 6 2 21" xfId="1171"/>
    <cellStyle name="常规 2 6 2 22" xfId="1172"/>
    <cellStyle name="常规 2 6 2 23" xfId="1173"/>
    <cellStyle name="常规 2 6 2 24" xfId="1174"/>
    <cellStyle name="常规 2 6 2 25" xfId="1175"/>
    <cellStyle name="常规 2 6 2 26" xfId="1176"/>
    <cellStyle name="常规 2 6 2 27" xfId="1177"/>
    <cellStyle name="常规 2 6 2 28" xfId="1178"/>
    <cellStyle name="常规 2 6 2 29" xfId="1179"/>
    <cellStyle name="常规 2 6 2 3" xfId="1180"/>
    <cellStyle name="常规 2 6 2 30" xfId="1181"/>
    <cellStyle name="常规 2 6 2 31" xfId="1182"/>
    <cellStyle name="常规 2 6 2 32" xfId="1183"/>
    <cellStyle name="常规 2 6 2 33" xfId="1184"/>
    <cellStyle name="常规 2 6 2 34" xfId="1185"/>
    <cellStyle name="常规 2 6 2 35" xfId="1186"/>
    <cellStyle name="常规 2 6 2 36" xfId="1187"/>
    <cellStyle name="常规 2 6 2 37" xfId="1188"/>
    <cellStyle name="常规 2 6 2 38" xfId="1189"/>
    <cellStyle name="常规 2 6 2 39" xfId="1190"/>
    <cellStyle name="常规 2 6 2 4" xfId="1191"/>
    <cellStyle name="常规 2 6 2 40" xfId="1192"/>
    <cellStyle name="常规 2 6 2 41" xfId="1193"/>
    <cellStyle name="常规 2 6 2 42" xfId="1194"/>
    <cellStyle name="常规 2 6 2 43" xfId="1195"/>
    <cellStyle name="常规 2 6 2 44" xfId="1196"/>
    <cellStyle name="常规 2 6 2 45" xfId="1197"/>
    <cellStyle name="常规 2 6 2 46" xfId="1198"/>
    <cellStyle name="常规 2 6 2 5" xfId="1199"/>
    <cellStyle name="常规 2 6 2 6" xfId="1200"/>
    <cellStyle name="常规 2 6 2 7" xfId="1201"/>
    <cellStyle name="常规 2 6 2 8" xfId="1202"/>
    <cellStyle name="常规 2 6 2 9" xfId="1203"/>
    <cellStyle name="常规 2 6 20" xfId="1204"/>
    <cellStyle name="常规 2 6 21" xfId="1205"/>
    <cellStyle name="常规 2 6 22" xfId="1206"/>
    <cellStyle name="常规 2 6 23" xfId="1207"/>
    <cellStyle name="常规 2 6 24" xfId="1208"/>
    <cellStyle name="常规 2 6 25" xfId="1209"/>
    <cellStyle name="常规 2 6 26" xfId="1210"/>
    <cellStyle name="常规 2 6 27" xfId="1211"/>
    <cellStyle name="常规 2 6 28" xfId="1212"/>
    <cellStyle name="常规 2 6 29" xfId="1213"/>
    <cellStyle name="常规 2 6 3" xfId="1214"/>
    <cellStyle name="常规 2 6 3 10" xfId="1215"/>
    <cellStyle name="常规 2 6 3 11" xfId="1216"/>
    <cellStyle name="常规 2 6 3 12" xfId="1217"/>
    <cellStyle name="常规 2 6 3 13" xfId="1218"/>
    <cellStyle name="常规 2 6 3 14" xfId="1219"/>
    <cellStyle name="常规 2 6 3 15" xfId="1220"/>
    <cellStyle name="常规 2 6 3 16" xfId="1221"/>
    <cellStyle name="常规 2 6 3 17" xfId="1222"/>
    <cellStyle name="常规 2 6 3 18" xfId="1223"/>
    <cellStyle name="常规 2 6 3 19" xfId="1224"/>
    <cellStyle name="常规 2 6 3 2" xfId="1225"/>
    <cellStyle name="常规 2 6 3 2 10" xfId="1226"/>
    <cellStyle name="常规 2 6 3 2 11" xfId="1227"/>
    <cellStyle name="常规 2 6 3 2 12" xfId="1228"/>
    <cellStyle name="常规 2 6 3 2 13" xfId="1229"/>
    <cellStyle name="常规 2 6 3 2 14" xfId="1230"/>
    <cellStyle name="常规 2 6 3 2 15" xfId="1231"/>
    <cellStyle name="常规 2 6 3 2 16" xfId="1232"/>
    <cellStyle name="常规 2 6 3 2 2" xfId="1233"/>
    <cellStyle name="常规 2 6 3 2 3" xfId="1234"/>
    <cellStyle name="常规 2 6 3 2 4" xfId="1235"/>
    <cellStyle name="常规 2 6 3 2 5" xfId="1236"/>
    <cellStyle name="常规 2 6 3 2 6" xfId="1237"/>
    <cellStyle name="常规 2 6 3 2 7" xfId="1238"/>
    <cellStyle name="常规 2 6 3 2 8" xfId="1239"/>
    <cellStyle name="常规 2 6 3 2 9" xfId="1240"/>
    <cellStyle name="常规 2 6 3 20" xfId="1241"/>
    <cellStyle name="常规 2 6 3 21" xfId="1242"/>
    <cellStyle name="常规 2 6 3 22" xfId="1243"/>
    <cellStyle name="常规 2 6 3 23" xfId="1244"/>
    <cellStyle name="常规 2 6 3 24" xfId="1245"/>
    <cellStyle name="常规 2 6 3 25" xfId="1246"/>
    <cellStyle name="常规 2 6 3 26" xfId="1247"/>
    <cellStyle name="常规 2 6 3 27" xfId="1248"/>
    <cellStyle name="常规 2 6 3 28" xfId="1249"/>
    <cellStyle name="常规 2 6 3 29" xfId="1250"/>
    <cellStyle name="常规 2 6 3 3" xfId="1251"/>
    <cellStyle name="常规 2 6 3 4" xfId="1252"/>
    <cellStyle name="常规 2 6 3 5" xfId="1253"/>
    <cellStyle name="常规 2 6 3 6" xfId="1254"/>
    <cellStyle name="常规 2 6 3 7" xfId="1255"/>
    <cellStyle name="常规 2 6 3 8" xfId="1256"/>
    <cellStyle name="常规 2 6 3 9" xfId="1257"/>
    <cellStyle name="常规 2 6 30" xfId="1258"/>
    <cellStyle name="常规 2 6 31" xfId="1259"/>
    <cellStyle name="常规 2 6 32" xfId="1260"/>
    <cellStyle name="常规 2 6 33" xfId="1261"/>
    <cellStyle name="常规 2 6 34" xfId="1262"/>
    <cellStyle name="常规 2 6 35" xfId="1263"/>
    <cellStyle name="常规 2 6 36" xfId="1264"/>
    <cellStyle name="常规 2 6 37" xfId="1265"/>
    <cellStyle name="常规 2 6 38" xfId="1266"/>
    <cellStyle name="常规 2 6 39" xfId="1267"/>
    <cellStyle name="常规 2 6 4" xfId="1268"/>
    <cellStyle name="常规 2 6 4 10" xfId="1269"/>
    <cellStyle name="常规 2 6 4 11" xfId="1270"/>
    <cellStyle name="常规 2 6 4 12" xfId="1271"/>
    <cellStyle name="常规 2 6 4 13" xfId="1272"/>
    <cellStyle name="常规 2 6 4 14" xfId="1273"/>
    <cellStyle name="常规 2 6 4 15" xfId="1274"/>
    <cellStyle name="常规 2 6 4 16" xfId="1275"/>
    <cellStyle name="常规 2 6 4 17" xfId="1276"/>
    <cellStyle name="常规 2 6 4 18" xfId="1277"/>
    <cellStyle name="常规 2 6 4 19" xfId="1278"/>
    <cellStyle name="常规 2 6 4 2" xfId="1279"/>
    <cellStyle name="常规 2 6 4 20" xfId="1280"/>
    <cellStyle name="常规 2 6 4 21" xfId="1281"/>
    <cellStyle name="常规 2 6 4 22" xfId="1282"/>
    <cellStyle name="常规 2 6 4 23" xfId="1283"/>
    <cellStyle name="常规 2 6 4 24" xfId="1284"/>
    <cellStyle name="常规 2 6 4 25" xfId="1285"/>
    <cellStyle name="常规 2 6 4 26" xfId="1286"/>
    <cellStyle name="常规 2 6 4 27" xfId="1287"/>
    <cellStyle name="常规 2 6 4 28" xfId="1288"/>
    <cellStyle name="常规 2 6 4 3" xfId="1289"/>
    <cellStyle name="常规 2 6 4 4" xfId="1290"/>
    <cellStyle name="常规 2 6 4 5" xfId="1291"/>
    <cellStyle name="常规 2 6 4 6" xfId="1292"/>
    <cellStyle name="常规 2 6 4 7" xfId="1293"/>
    <cellStyle name="常规 2 6 4 8" xfId="1294"/>
    <cellStyle name="常规 2 6 4 9" xfId="1295"/>
    <cellStyle name="常规 2 6 40" xfId="1296"/>
    <cellStyle name="常规 2 6 41" xfId="1297"/>
    <cellStyle name="常规 2 6 42" xfId="1298"/>
    <cellStyle name="常规 2 6 43" xfId="1299"/>
    <cellStyle name="常规 2 6 44" xfId="1300"/>
    <cellStyle name="常规 2 6 45" xfId="1301"/>
    <cellStyle name="常规 2 6 46" xfId="1302"/>
    <cellStyle name="常规 2 6 47" xfId="1303"/>
    <cellStyle name="常规 2 6 48" xfId="1304"/>
    <cellStyle name="常规 2 6 49" xfId="1305"/>
    <cellStyle name="常规 2 6 5" xfId="1306"/>
    <cellStyle name="常规 2 6 5 10" xfId="1307"/>
    <cellStyle name="常规 2 6 5 2" xfId="1308"/>
    <cellStyle name="常规 2 6 5 3" xfId="1309"/>
    <cellStyle name="常规 2 6 5 4" xfId="1310"/>
    <cellStyle name="常规 2 6 5 5" xfId="1311"/>
    <cellStyle name="常规 2 6 5 6" xfId="1312"/>
    <cellStyle name="常规 2 6 5 7" xfId="1313"/>
    <cellStyle name="常规 2 6 5 8" xfId="1314"/>
    <cellStyle name="常规 2 6 5 9" xfId="1315"/>
    <cellStyle name="常规 2 6 50" xfId="1316"/>
    <cellStyle name="常规 2 6 51" xfId="1317"/>
    <cellStyle name="常规 2 6 52" xfId="1318"/>
    <cellStyle name="常规 2 6 53" xfId="1319"/>
    <cellStyle name="常规 2 6 54" xfId="1320"/>
    <cellStyle name="常规 2 6 55" xfId="1321"/>
    <cellStyle name="常规 2 6 56" xfId="1322"/>
    <cellStyle name="常规 2 6 57" xfId="1323"/>
    <cellStyle name="常规 2 6 58" xfId="1324"/>
    <cellStyle name="常规 2 6 59" xfId="1325"/>
    <cellStyle name="常规 2 6 6" xfId="1326"/>
    <cellStyle name="常规 2 6 60" xfId="1327"/>
    <cellStyle name="常规 2 6 61" xfId="1328"/>
    <cellStyle name="常规 2 6 62" xfId="1329"/>
    <cellStyle name="常规 2 6 63" xfId="1330"/>
    <cellStyle name="常规 2 6 64" xfId="1331"/>
    <cellStyle name="常规 2 6 7" xfId="1332"/>
    <cellStyle name="常规 2 6 8" xfId="1333"/>
    <cellStyle name="常规 2 6 9" xfId="1334"/>
    <cellStyle name="常规 2 7" xfId="1335"/>
    <cellStyle name="常规 2 7 10" xfId="1336"/>
    <cellStyle name="常规 2 7 11" xfId="1337"/>
    <cellStyle name="常规 2 7 12" xfId="1338"/>
    <cellStyle name="常规 2 7 13" xfId="1339"/>
    <cellStyle name="常规 2 7 14" xfId="1340"/>
    <cellStyle name="常规 2 7 15" xfId="1341"/>
    <cellStyle name="常规 2 7 16" xfId="1342"/>
    <cellStyle name="常规 2 7 17" xfId="1343"/>
    <cellStyle name="常规 2 7 18" xfId="1344"/>
    <cellStyle name="常规 2 7 19" xfId="1345"/>
    <cellStyle name="常规 2 7 2" xfId="1346"/>
    <cellStyle name="常规 2 7 2 10" xfId="1347"/>
    <cellStyle name="常规 2 7 2 11" xfId="1348"/>
    <cellStyle name="常规 2 7 2 12" xfId="1349"/>
    <cellStyle name="常规 2 7 2 13" xfId="1350"/>
    <cellStyle name="常规 2 7 2 14" xfId="1351"/>
    <cellStyle name="常规 2 7 2 15" xfId="1352"/>
    <cellStyle name="常规 2 7 2 16" xfId="1353"/>
    <cellStyle name="常规 2 7 2 17" xfId="1354"/>
    <cellStyle name="常规 2 7 2 18" xfId="1355"/>
    <cellStyle name="常规 2 7 2 19" xfId="1356"/>
    <cellStyle name="常规 2 7 2 2" xfId="1357"/>
    <cellStyle name="常规 2 7 2 2 10" xfId="1358"/>
    <cellStyle name="常规 2 7 2 2 11" xfId="1359"/>
    <cellStyle name="常规 2 7 2 2 12" xfId="1360"/>
    <cellStyle name="常规 2 7 2 2 13" xfId="1361"/>
    <cellStyle name="常规 2 7 2 2 14" xfId="1362"/>
    <cellStyle name="常规 2 7 2 2 15" xfId="1363"/>
    <cellStyle name="常规 2 7 2 2 16" xfId="1364"/>
    <cellStyle name="常规 2 7 2 2 2" xfId="1365"/>
    <cellStyle name="常规 2 7 2 2 3" xfId="1366"/>
    <cellStyle name="常规 2 7 2 2 4" xfId="1367"/>
    <cellStyle name="常规 2 7 2 2 5" xfId="1368"/>
    <cellStyle name="常规 2 7 2 2 6" xfId="1369"/>
    <cellStyle name="常规 2 7 2 2 7" xfId="1370"/>
    <cellStyle name="常规 2 7 2 2 8" xfId="1371"/>
    <cellStyle name="常规 2 7 2 2 9" xfId="1372"/>
    <cellStyle name="常规 2 7 2 20" xfId="1373"/>
    <cellStyle name="常规 2 7 2 21" xfId="1374"/>
    <cellStyle name="常规 2 7 2 22" xfId="1375"/>
    <cellStyle name="常规 2 7 2 23" xfId="1376"/>
    <cellStyle name="常规 2 7 2 24" xfId="1377"/>
    <cellStyle name="常规 2 7 2 25" xfId="1378"/>
    <cellStyle name="常规 2 7 2 26" xfId="1379"/>
    <cellStyle name="常规 2 7 2 27" xfId="1380"/>
    <cellStyle name="常规 2 7 2 28" xfId="1381"/>
    <cellStyle name="常规 2 7 2 29" xfId="1382"/>
    <cellStyle name="常规 2 7 2 3" xfId="1383"/>
    <cellStyle name="常规 2 7 2 30" xfId="1384"/>
    <cellStyle name="常规 2 7 2 31" xfId="1385"/>
    <cellStyle name="常规 2 7 2 32" xfId="1386"/>
    <cellStyle name="常规 2 7 2 33" xfId="1387"/>
    <cellStyle name="常规 2 7 2 34" xfId="1388"/>
    <cellStyle name="常规 2 7 2 35" xfId="1389"/>
    <cellStyle name="常规 2 7 2 36" xfId="1390"/>
    <cellStyle name="常规 2 7 2 37" xfId="1391"/>
    <cellStyle name="常规 2 7 2 38" xfId="1392"/>
    <cellStyle name="常规 2 7 2 39" xfId="1393"/>
    <cellStyle name="常规 2 7 2 4" xfId="1394"/>
    <cellStyle name="常规 2 7 2 40" xfId="1395"/>
    <cellStyle name="常规 2 7 2 41" xfId="1396"/>
    <cellStyle name="常规 2 7 2 42" xfId="1397"/>
    <cellStyle name="常规 2 7 2 43" xfId="1398"/>
    <cellStyle name="常规 2 7 2 44" xfId="1399"/>
    <cellStyle name="常规 2 7 2 45" xfId="1400"/>
    <cellStyle name="常规 2 7 2 46" xfId="1401"/>
    <cellStyle name="常规 2 7 2 5" xfId="1402"/>
    <cellStyle name="常规 2 7 2 6" xfId="1403"/>
    <cellStyle name="常规 2 7 2 7" xfId="1404"/>
    <cellStyle name="常规 2 7 2 8" xfId="1405"/>
    <cellStyle name="常规 2 7 2 9" xfId="1406"/>
    <cellStyle name="常规 2 7 20" xfId="1407"/>
    <cellStyle name="常规 2 7 21" xfId="1408"/>
    <cellStyle name="常规 2 7 22" xfId="1409"/>
    <cellStyle name="常规 2 7 23" xfId="1410"/>
    <cellStyle name="常规 2 7 24" xfId="1411"/>
    <cellStyle name="常规 2 7 25" xfId="1412"/>
    <cellStyle name="常规 2 7 26" xfId="1413"/>
    <cellStyle name="常规 2 7 27" xfId="1414"/>
    <cellStyle name="常规 2 7 28" xfId="1415"/>
    <cellStyle name="常规 2 7 29" xfId="1416"/>
    <cellStyle name="常规 2 7 3" xfId="1417"/>
    <cellStyle name="常规 2 7 3 10" xfId="1418"/>
    <cellStyle name="常规 2 7 3 11" xfId="1419"/>
    <cellStyle name="常规 2 7 3 12" xfId="1420"/>
    <cellStyle name="常规 2 7 3 13" xfId="1421"/>
    <cellStyle name="常规 2 7 3 14" xfId="1422"/>
    <cellStyle name="常规 2 7 3 15" xfId="1423"/>
    <cellStyle name="常规 2 7 3 16" xfId="1424"/>
    <cellStyle name="常规 2 7 3 17" xfId="1425"/>
    <cellStyle name="常规 2 7 3 18" xfId="1426"/>
    <cellStyle name="常规 2 7 3 19" xfId="1427"/>
    <cellStyle name="常规 2 7 3 2" xfId="1428"/>
    <cellStyle name="常规 2 7 3 2 10" xfId="1429"/>
    <cellStyle name="常规 2 7 3 2 11" xfId="1430"/>
    <cellStyle name="常规 2 7 3 2 12" xfId="1431"/>
    <cellStyle name="常规 2 7 3 2 13" xfId="1432"/>
    <cellStyle name="常规 2 7 3 2 14" xfId="1433"/>
    <cellStyle name="常规 2 7 3 2 15" xfId="1434"/>
    <cellStyle name="常规 2 7 3 2 16" xfId="1435"/>
    <cellStyle name="常规 2 7 3 2 2" xfId="1436"/>
    <cellStyle name="常规 2 7 3 2 3" xfId="1437"/>
    <cellStyle name="常规 2 7 3 2 4" xfId="1438"/>
    <cellStyle name="常规 2 7 3 2 5" xfId="1439"/>
    <cellStyle name="常规 2 7 3 2 6" xfId="1440"/>
    <cellStyle name="常规 2 7 3 2 7" xfId="1441"/>
    <cellStyle name="常规 2 7 3 2 8" xfId="1442"/>
    <cellStyle name="常规 2 7 3 2 9" xfId="1443"/>
    <cellStyle name="常规 2 7 3 20" xfId="1444"/>
    <cellStyle name="常规 2 7 3 21" xfId="1445"/>
    <cellStyle name="常规 2 7 3 22" xfId="1446"/>
    <cellStyle name="常规 2 7 3 23" xfId="1447"/>
    <cellStyle name="常规 2 7 3 24" xfId="1448"/>
    <cellStyle name="常规 2 7 3 25" xfId="1449"/>
    <cellStyle name="常规 2 7 3 26" xfId="1450"/>
    <cellStyle name="常规 2 7 3 27" xfId="1451"/>
    <cellStyle name="常规 2 7 3 28" xfId="1452"/>
    <cellStyle name="常规 2 7 3 29" xfId="1453"/>
    <cellStyle name="常规 2 7 3 3" xfId="1454"/>
    <cellStyle name="常规 2 7 3 4" xfId="1455"/>
    <cellStyle name="常规 2 7 3 5" xfId="1456"/>
    <cellStyle name="常规 2 7 3 6" xfId="1457"/>
    <cellStyle name="常规 2 7 3 7" xfId="1458"/>
    <cellStyle name="常规 2 7 3 8" xfId="1459"/>
    <cellStyle name="常规 2 7 3 9" xfId="1460"/>
    <cellStyle name="常规 2 7 30" xfId="1461"/>
    <cellStyle name="常规 2 7 31" xfId="1462"/>
    <cellStyle name="常规 2 7 32" xfId="1463"/>
    <cellStyle name="常规 2 7 33" xfId="1464"/>
    <cellStyle name="常规 2 7 34" xfId="1465"/>
    <cellStyle name="常规 2 7 35" xfId="1466"/>
    <cellStyle name="常规 2 7 36" xfId="1467"/>
    <cellStyle name="常规 2 7 37" xfId="1468"/>
    <cellStyle name="常规 2 7 38" xfId="1469"/>
    <cellStyle name="常规 2 7 39" xfId="1470"/>
    <cellStyle name="常规 2 7 4" xfId="1471"/>
    <cellStyle name="常规 2 7 4 10" xfId="1472"/>
    <cellStyle name="常规 2 7 4 11" xfId="1473"/>
    <cellStyle name="常规 2 7 4 12" xfId="1474"/>
    <cellStyle name="常规 2 7 4 13" xfId="1475"/>
    <cellStyle name="常规 2 7 4 14" xfId="1476"/>
    <cellStyle name="常规 2 7 4 15" xfId="1477"/>
    <cellStyle name="常规 2 7 4 16" xfId="1478"/>
    <cellStyle name="常规 2 7 4 17" xfId="1479"/>
    <cellStyle name="常规 2 7 4 18" xfId="1480"/>
    <cellStyle name="常规 2 7 4 19" xfId="1481"/>
    <cellStyle name="常规 2 7 4 2" xfId="1482"/>
    <cellStyle name="常规 2 7 4 20" xfId="1483"/>
    <cellStyle name="常规 2 7 4 21" xfId="1484"/>
    <cellStyle name="常规 2 7 4 22" xfId="1485"/>
    <cellStyle name="常规 2 7 4 23" xfId="1486"/>
    <cellStyle name="常规 2 7 4 24" xfId="1487"/>
    <cellStyle name="常规 2 7 4 25" xfId="1488"/>
    <cellStyle name="常规 2 7 4 26" xfId="1489"/>
    <cellStyle name="常规 2 7 4 27" xfId="1490"/>
    <cellStyle name="常规 2 7 4 28" xfId="1491"/>
    <cellStyle name="常规 2 7 4 3" xfId="1492"/>
    <cellStyle name="常规 2 7 4 4" xfId="1493"/>
    <cellStyle name="常规 2 7 4 5" xfId="1494"/>
    <cellStyle name="常规 2 7 4 6" xfId="1495"/>
    <cellStyle name="常规 2 7 4 7" xfId="1496"/>
    <cellStyle name="常规 2 7 4 8" xfId="1497"/>
    <cellStyle name="常规 2 7 4 9" xfId="1498"/>
    <cellStyle name="常规 2 7 40" xfId="1499"/>
    <cellStyle name="常规 2 7 41" xfId="1500"/>
    <cellStyle name="常规 2 7 42" xfId="1501"/>
    <cellStyle name="常规 2 7 43" xfId="1502"/>
    <cellStyle name="常规 2 7 44" xfId="1503"/>
    <cellStyle name="常规 2 7 45" xfId="1504"/>
    <cellStyle name="常规 2 7 46" xfId="1505"/>
    <cellStyle name="常规 2 7 47" xfId="1506"/>
    <cellStyle name="常规 2 7 48" xfId="1507"/>
    <cellStyle name="常规 2 7 49" xfId="1508"/>
    <cellStyle name="常规 2 7 5" xfId="1509"/>
    <cellStyle name="常规 2 7 5 10" xfId="1510"/>
    <cellStyle name="常规 2 7 5 2" xfId="1511"/>
    <cellStyle name="常规 2 7 5 3" xfId="1512"/>
    <cellStyle name="常规 2 7 5 4" xfId="1513"/>
    <cellStyle name="常规 2 7 5 5" xfId="1514"/>
    <cellStyle name="常规 2 7 5 6" xfId="1515"/>
    <cellStyle name="常规 2 7 5 7" xfId="1516"/>
    <cellStyle name="常规 2 7 5 8" xfId="1517"/>
    <cellStyle name="常规 2 7 5 9" xfId="1518"/>
    <cellStyle name="常规 2 7 50" xfId="1519"/>
    <cellStyle name="常规 2 7 51" xfId="1520"/>
    <cellStyle name="常规 2 7 52" xfId="1521"/>
    <cellStyle name="常规 2 7 53" xfId="1522"/>
    <cellStyle name="常规 2 7 54" xfId="1523"/>
    <cellStyle name="常规 2 7 55" xfId="1524"/>
    <cellStyle name="常规 2 7 56" xfId="1525"/>
    <cellStyle name="常规 2 7 57" xfId="1526"/>
    <cellStyle name="常规 2 7 58" xfId="1527"/>
    <cellStyle name="常规 2 7 59" xfId="1528"/>
    <cellStyle name="常规 2 7 6" xfId="1529"/>
    <cellStyle name="常规 2 7 60" xfId="1530"/>
    <cellStyle name="常规 2 7 61" xfId="1531"/>
    <cellStyle name="常规 2 7 62" xfId="1532"/>
    <cellStyle name="常规 2 7 63" xfId="1533"/>
    <cellStyle name="常规 2 7 64" xfId="1534"/>
    <cellStyle name="常规 2 7 7" xfId="1535"/>
    <cellStyle name="常规 2 7 8" xfId="1536"/>
    <cellStyle name="常规 2 7 9" xfId="1537"/>
    <cellStyle name="常规 2 8" xfId="1538"/>
    <cellStyle name="常规 2 8 10" xfId="1539"/>
    <cellStyle name="常规 2 8 11" xfId="1540"/>
    <cellStyle name="常规 2 8 12" xfId="1541"/>
    <cellStyle name="常规 2 8 13" xfId="1542"/>
    <cellStyle name="常规 2 8 14" xfId="1543"/>
    <cellStyle name="常规 2 8 15" xfId="1544"/>
    <cellStyle name="常规 2 8 16" xfId="1545"/>
    <cellStyle name="常规 2 8 17" xfId="1546"/>
    <cellStyle name="常规 2 8 18" xfId="1547"/>
    <cellStyle name="常规 2 8 19" xfId="1548"/>
    <cellStyle name="常规 2 8 2" xfId="1549"/>
    <cellStyle name="常规 2 8 20" xfId="1550"/>
    <cellStyle name="常规 2 8 21" xfId="1551"/>
    <cellStyle name="常规 2 8 22" xfId="1552"/>
    <cellStyle name="常规 2 8 23" xfId="1553"/>
    <cellStyle name="常规 2 8 24" xfId="1554"/>
    <cellStyle name="常规 2 8 25" xfId="1555"/>
    <cellStyle name="常规 2 8 26" xfId="1556"/>
    <cellStyle name="常规 2 8 27" xfId="1557"/>
    <cellStyle name="常规 2 8 28" xfId="1558"/>
    <cellStyle name="常规 2 8 29" xfId="1559"/>
    <cellStyle name="常规 2 8 3" xfId="1560"/>
    <cellStyle name="常规 2 8 30" xfId="1561"/>
    <cellStyle name="常规 2 8 31" xfId="1562"/>
    <cellStyle name="常规 2 8 32" xfId="1563"/>
    <cellStyle name="常规 2 8 33" xfId="1564"/>
    <cellStyle name="常规 2 8 34" xfId="1565"/>
    <cellStyle name="常规 2 8 35" xfId="1566"/>
    <cellStyle name="常规 2 8 36" xfId="1567"/>
    <cellStyle name="常规 2 8 37" xfId="1568"/>
    <cellStyle name="常规 2 8 38" xfId="1569"/>
    <cellStyle name="常规 2 8 39" xfId="1570"/>
    <cellStyle name="常规 2 8 4" xfId="1571"/>
    <cellStyle name="常规 2 8 5" xfId="1572"/>
    <cellStyle name="常规 2 8 6" xfId="1573"/>
    <cellStyle name="常规 2 8 7" xfId="1574"/>
    <cellStyle name="常规 2 8 8" xfId="1575"/>
    <cellStyle name="常规 2 8 9" xfId="1576"/>
    <cellStyle name="常规 2 9" xfId="1577"/>
    <cellStyle name="常规 2 9 10" xfId="1578"/>
    <cellStyle name="常规 2 9 11" xfId="1579"/>
    <cellStyle name="常规 2 9 12" xfId="1580"/>
    <cellStyle name="常规 2 9 13" xfId="1581"/>
    <cellStyle name="常规 2 9 14" xfId="1582"/>
    <cellStyle name="常规 2 9 15" xfId="1583"/>
    <cellStyle name="常规 2 9 16" xfId="1584"/>
    <cellStyle name="常规 2 9 17" xfId="1585"/>
    <cellStyle name="常规 2 9 18" xfId="1586"/>
    <cellStyle name="常规 2 9 19" xfId="1587"/>
    <cellStyle name="常规 2 9 2" xfId="1588"/>
    <cellStyle name="常规 2 9 20" xfId="1589"/>
    <cellStyle name="常规 2 9 21" xfId="1590"/>
    <cellStyle name="常规 2 9 22" xfId="1591"/>
    <cellStyle name="常规 2 9 23" xfId="1592"/>
    <cellStyle name="常规 2 9 24" xfId="1593"/>
    <cellStyle name="常规 2 9 25" xfId="1594"/>
    <cellStyle name="常规 2 9 26" xfId="1595"/>
    <cellStyle name="常规 2 9 27" xfId="1596"/>
    <cellStyle name="常规 2 9 3" xfId="1597"/>
    <cellStyle name="常规 2 9 4" xfId="1598"/>
    <cellStyle name="常规 2 9 5" xfId="1599"/>
    <cellStyle name="常规 2 9 6" xfId="1600"/>
    <cellStyle name="常规 2 9 7" xfId="1601"/>
    <cellStyle name="常规 2 9 8" xfId="1602"/>
    <cellStyle name="常规 2 9 9" xfId="1603"/>
    <cellStyle name="常规 2_2012年国有资本经营预算报表（只含山东省本级报省人代会审议2）" xfId="1604"/>
    <cellStyle name="常规 2_支出按经济分类" xfId="1605"/>
    <cellStyle name="常规 20" xfId="1606"/>
    <cellStyle name="常规 21" xfId="1607"/>
    <cellStyle name="常规 22" xfId="1608"/>
    <cellStyle name="常规 23" xfId="1609"/>
    <cellStyle name="常规 24" xfId="1610"/>
    <cellStyle name="常规 25" xfId="1611"/>
    <cellStyle name="常规 26" xfId="1612"/>
    <cellStyle name="常规 27" xfId="1613"/>
    <cellStyle name="常规 28" xfId="1614"/>
    <cellStyle name="常规 29" xfId="1615"/>
    <cellStyle name="常规 3" xfId="1616"/>
    <cellStyle name="常规 3 10" xfId="1617"/>
    <cellStyle name="常规 3 11" xfId="1618"/>
    <cellStyle name="常规 3 12" xfId="1619"/>
    <cellStyle name="常规 3 13" xfId="1620"/>
    <cellStyle name="常规 3 14" xfId="1621"/>
    <cellStyle name="常规 3 15" xfId="1622"/>
    <cellStyle name="常规 3 16" xfId="1623"/>
    <cellStyle name="常规 3 17" xfId="1624"/>
    <cellStyle name="常规 3 18" xfId="1625"/>
    <cellStyle name="常规 3 19" xfId="1626"/>
    <cellStyle name="常规 3 2" xfId="1627"/>
    <cellStyle name="常规 3 2 10" xfId="1628"/>
    <cellStyle name="常规 3 2 11" xfId="1629"/>
    <cellStyle name="常规 3 2 12" xfId="1630"/>
    <cellStyle name="常规 3 2 13" xfId="1631"/>
    <cellStyle name="常规 3 2 14" xfId="1632"/>
    <cellStyle name="常规 3 2 15" xfId="1633"/>
    <cellStyle name="常规 3 2 16" xfId="1634"/>
    <cellStyle name="常规 3 2 17" xfId="1635"/>
    <cellStyle name="常规 3 2 18" xfId="1636"/>
    <cellStyle name="常规 3 2 19" xfId="1637"/>
    <cellStyle name="常规 3 2 2" xfId="1638"/>
    <cellStyle name="常规 3 2 2 10" xfId="1639"/>
    <cellStyle name="常规 3 2 2 11" xfId="1640"/>
    <cellStyle name="常规 3 2 2 12" xfId="1641"/>
    <cellStyle name="常规 3 2 2 13" xfId="1642"/>
    <cellStyle name="常规 3 2 2 14" xfId="1643"/>
    <cellStyle name="常规 3 2 2 15" xfId="1644"/>
    <cellStyle name="常规 3 2 2 16" xfId="1645"/>
    <cellStyle name="常规 3 2 2 2" xfId="1646"/>
    <cellStyle name="常规 3 2 2 3" xfId="1647"/>
    <cellStyle name="常规 3 2 2 4" xfId="1648"/>
    <cellStyle name="常规 3 2 2 5" xfId="1649"/>
    <cellStyle name="常规 3 2 2 6" xfId="1650"/>
    <cellStyle name="常规 3 2 2 7" xfId="1651"/>
    <cellStyle name="常规 3 2 2 8" xfId="1652"/>
    <cellStyle name="常规 3 2 2 9" xfId="1653"/>
    <cellStyle name="常规 3 2 20" xfId="1654"/>
    <cellStyle name="常规 3 2 21" xfId="1655"/>
    <cellStyle name="常规 3 2 22" xfId="1656"/>
    <cellStyle name="常规 3 2 23" xfId="1657"/>
    <cellStyle name="常规 3 2 24" xfId="1658"/>
    <cellStyle name="常规 3 2 25" xfId="1659"/>
    <cellStyle name="常规 3 2 26" xfId="1660"/>
    <cellStyle name="常规 3 2 27" xfId="1661"/>
    <cellStyle name="常规 3 2 28" xfId="1662"/>
    <cellStyle name="常规 3 2 29" xfId="1663"/>
    <cellStyle name="常规 3 2 3" xfId="1664"/>
    <cellStyle name="常规 3 2 30" xfId="1665"/>
    <cellStyle name="常规 3 2 31" xfId="1666"/>
    <cellStyle name="常规 3 2 32" xfId="1667"/>
    <cellStyle name="常规 3 2 33" xfId="1668"/>
    <cellStyle name="常规 3 2 34" xfId="1669"/>
    <cellStyle name="常规 3 2 35" xfId="1670"/>
    <cellStyle name="常规 3 2 36" xfId="1671"/>
    <cellStyle name="常规 3 2 37" xfId="1672"/>
    <cellStyle name="常规 3 2 38" xfId="1673"/>
    <cellStyle name="常规 3 2 39" xfId="1674"/>
    <cellStyle name="常规 3 2 4" xfId="1675"/>
    <cellStyle name="常规 3 2 40" xfId="1676"/>
    <cellStyle name="常规 3 2 41" xfId="1677"/>
    <cellStyle name="常规 3 2 42" xfId="1678"/>
    <cellStyle name="常规 3 2 43" xfId="1679"/>
    <cellStyle name="常规 3 2 44" xfId="1680"/>
    <cellStyle name="常规 3 2 45" xfId="1681"/>
    <cellStyle name="常规 3 2 46" xfId="1682"/>
    <cellStyle name="常规 3 2 5" xfId="1683"/>
    <cellStyle name="常规 3 2 6" xfId="1684"/>
    <cellStyle name="常规 3 2 7" xfId="1685"/>
    <cellStyle name="常规 3 2 8" xfId="1686"/>
    <cellStyle name="常规 3 2 9" xfId="1687"/>
    <cellStyle name="常规 3 2_Book1" xfId="1688"/>
    <cellStyle name="常规 3 20" xfId="1689"/>
    <cellStyle name="常规 3 21" xfId="1690"/>
    <cellStyle name="常规 3 22" xfId="1691"/>
    <cellStyle name="常规 3 23" xfId="1692"/>
    <cellStyle name="常规 3 24" xfId="1693"/>
    <cellStyle name="常规 3 25" xfId="1694"/>
    <cellStyle name="常规 3 26" xfId="1695"/>
    <cellStyle name="常规 3 27" xfId="1696"/>
    <cellStyle name="常规 3 28" xfId="1697"/>
    <cellStyle name="常规 3 29" xfId="1698"/>
    <cellStyle name="常规 3 3" xfId="1699"/>
    <cellStyle name="常规 3 3 10" xfId="1700"/>
    <cellStyle name="常规 3 3 11" xfId="1701"/>
    <cellStyle name="常规 3 3 12" xfId="1702"/>
    <cellStyle name="常规 3 3 13" xfId="1703"/>
    <cellStyle name="常规 3 3 14" xfId="1704"/>
    <cellStyle name="常规 3 3 15" xfId="1705"/>
    <cellStyle name="常规 3 3 16" xfId="1706"/>
    <cellStyle name="常规 3 3 17" xfId="1707"/>
    <cellStyle name="常规 3 3 18" xfId="1708"/>
    <cellStyle name="常规 3 3 19" xfId="1709"/>
    <cellStyle name="常规 3 3 2" xfId="1710"/>
    <cellStyle name="常规 3 3 2 10" xfId="1711"/>
    <cellStyle name="常规 3 3 2 11" xfId="1712"/>
    <cellStyle name="常规 3 3 2 12" xfId="1713"/>
    <cellStyle name="常规 3 3 2 13" xfId="1714"/>
    <cellStyle name="常规 3 3 2 14" xfId="1715"/>
    <cellStyle name="常规 3 3 2 15" xfId="1716"/>
    <cellStyle name="常规 3 3 2 16" xfId="1717"/>
    <cellStyle name="常规 3 3 2 2" xfId="1718"/>
    <cellStyle name="常规 3 3 2 3" xfId="1719"/>
    <cellStyle name="常规 3 3 2 4" xfId="1720"/>
    <cellStyle name="常规 3 3 2 5" xfId="1721"/>
    <cellStyle name="常规 3 3 2 6" xfId="1722"/>
    <cellStyle name="常规 3 3 2 7" xfId="1723"/>
    <cellStyle name="常规 3 3 2 8" xfId="1724"/>
    <cellStyle name="常规 3 3 2 9" xfId="1725"/>
    <cellStyle name="常规 3 3 20" xfId="1726"/>
    <cellStyle name="常规 3 3 21" xfId="1727"/>
    <cellStyle name="常规 3 3 22" xfId="1728"/>
    <cellStyle name="常规 3 3 23" xfId="1729"/>
    <cellStyle name="常规 3 3 24" xfId="1730"/>
    <cellStyle name="常规 3 3 25" xfId="1731"/>
    <cellStyle name="常规 3 3 26" xfId="1732"/>
    <cellStyle name="常规 3 3 27" xfId="1733"/>
    <cellStyle name="常规 3 3 28" xfId="1734"/>
    <cellStyle name="常规 3 3 29" xfId="1735"/>
    <cellStyle name="常规 3 3 3" xfId="1736"/>
    <cellStyle name="常规 3 3 4" xfId="1737"/>
    <cellStyle name="常规 3 3 5" xfId="1738"/>
    <cellStyle name="常规 3 3 6" xfId="1739"/>
    <cellStyle name="常规 3 3 7" xfId="1740"/>
    <cellStyle name="常规 3 3 8" xfId="1741"/>
    <cellStyle name="常规 3 3 9" xfId="1742"/>
    <cellStyle name="常规 3 3_Book1" xfId="1743"/>
    <cellStyle name="常规 3 30" xfId="1744"/>
    <cellStyle name="常规 3 31" xfId="1745"/>
    <cellStyle name="常规 3 32" xfId="1746"/>
    <cellStyle name="常规 3 33" xfId="1747"/>
    <cellStyle name="常规 3 34" xfId="1748"/>
    <cellStyle name="常规 3 35" xfId="1749"/>
    <cellStyle name="常规 3 36" xfId="1750"/>
    <cellStyle name="常规 3 37" xfId="1751"/>
    <cellStyle name="常规 3 38" xfId="1752"/>
    <cellStyle name="常规 3 39" xfId="1753"/>
    <cellStyle name="常规 3 4" xfId="1754"/>
    <cellStyle name="常规 3 4 10" xfId="1755"/>
    <cellStyle name="常规 3 4 11" xfId="1756"/>
    <cellStyle name="常规 3 4 12" xfId="1757"/>
    <cellStyle name="常规 3 4 13" xfId="1758"/>
    <cellStyle name="常规 3 4 14" xfId="1759"/>
    <cellStyle name="常规 3 4 15" xfId="1760"/>
    <cellStyle name="常规 3 4 16" xfId="1761"/>
    <cellStyle name="常规 3 4 17" xfId="1762"/>
    <cellStyle name="常规 3 4 18" xfId="1763"/>
    <cellStyle name="常规 3 4 19" xfId="1764"/>
    <cellStyle name="常规 3 4 2" xfId="1765"/>
    <cellStyle name="常规 3 4 20" xfId="1766"/>
    <cellStyle name="常规 3 4 21" xfId="1767"/>
    <cellStyle name="常规 3 4 22" xfId="1768"/>
    <cellStyle name="常规 3 4 23" xfId="1769"/>
    <cellStyle name="常规 3 4 24" xfId="1770"/>
    <cellStyle name="常规 3 4 25" xfId="1771"/>
    <cellStyle name="常规 3 4 26" xfId="1772"/>
    <cellStyle name="常规 3 4 27" xfId="1773"/>
    <cellStyle name="常规 3 4 28" xfId="1774"/>
    <cellStyle name="常规 3 4 3" xfId="1775"/>
    <cellStyle name="常规 3 4 4" xfId="1776"/>
    <cellStyle name="常规 3 4 5" xfId="1777"/>
    <cellStyle name="常规 3 4 6" xfId="1778"/>
    <cellStyle name="常规 3 4 7" xfId="1779"/>
    <cellStyle name="常规 3 4 8" xfId="1780"/>
    <cellStyle name="常规 3 4 9" xfId="1781"/>
    <cellStyle name="常规 3 40" xfId="1782"/>
    <cellStyle name="常规 3 41" xfId="1783"/>
    <cellStyle name="常规 3 42" xfId="1784"/>
    <cellStyle name="常规 3 43" xfId="1785"/>
    <cellStyle name="常规 3 44" xfId="1786"/>
    <cellStyle name="常规 3 45" xfId="1787"/>
    <cellStyle name="常规 3 46" xfId="1788"/>
    <cellStyle name="常规 3 47" xfId="1789"/>
    <cellStyle name="常规 3 48" xfId="1790"/>
    <cellStyle name="常规 3 49" xfId="1791"/>
    <cellStyle name="常规 3 5" xfId="1792"/>
    <cellStyle name="常规 3 5 10" xfId="1793"/>
    <cellStyle name="常规 3 5 11" xfId="1794"/>
    <cellStyle name="常规 3 5 12" xfId="1795"/>
    <cellStyle name="常规 3 5 13" xfId="1796"/>
    <cellStyle name="常规 3 5 2" xfId="1797"/>
    <cellStyle name="常规 3 5 3" xfId="1798"/>
    <cellStyle name="常规 3 5 4" xfId="1799"/>
    <cellStyle name="常规 3 5 5" xfId="1800"/>
    <cellStyle name="常规 3 5 6" xfId="1801"/>
    <cellStyle name="常规 3 5 7" xfId="1802"/>
    <cellStyle name="常规 3 5 8" xfId="1803"/>
    <cellStyle name="常规 3 5 9" xfId="1804"/>
    <cellStyle name="常规 3 50" xfId="1805"/>
    <cellStyle name="常规 3 51" xfId="1806"/>
    <cellStyle name="常规 3 52" xfId="1807"/>
    <cellStyle name="常规 3 53" xfId="1808"/>
    <cellStyle name="常规 3 54" xfId="1809"/>
    <cellStyle name="常规 3 55" xfId="1810"/>
    <cellStyle name="常规 3 56" xfId="1811"/>
    <cellStyle name="常规 3 57" xfId="1812"/>
    <cellStyle name="常规 3 58" xfId="1813"/>
    <cellStyle name="常规 3 59" xfId="1814"/>
    <cellStyle name="常规 3 6" xfId="1815"/>
    <cellStyle name="常规 3 60" xfId="1816"/>
    <cellStyle name="常规 3 61" xfId="1817"/>
    <cellStyle name="常规 3 62" xfId="1818"/>
    <cellStyle name="常规 3 63" xfId="1819"/>
    <cellStyle name="常规 3 64" xfId="1820"/>
    <cellStyle name="常规 3 65" xfId="1821"/>
    <cellStyle name="常规 3 66" xfId="1822"/>
    <cellStyle name="常规 3 67" xfId="1823"/>
    <cellStyle name="常规 3 68" xfId="1824"/>
    <cellStyle name="常规 3 69" xfId="1825"/>
    <cellStyle name="常规 3 7" xfId="1826"/>
    <cellStyle name="常规 3 70" xfId="1827"/>
    <cellStyle name="常规 3 71" xfId="1828"/>
    <cellStyle name="常规 3 72" xfId="1829"/>
    <cellStyle name="常规 3 73" xfId="1830"/>
    <cellStyle name="常规 3 74" xfId="1831"/>
    <cellStyle name="常规 3 75" xfId="1832"/>
    <cellStyle name="常规 3 76" xfId="1833"/>
    <cellStyle name="常规 3 77" xfId="1834"/>
    <cellStyle name="常规 3 78" xfId="1835"/>
    <cellStyle name="常规 3 79" xfId="1836"/>
    <cellStyle name="常规 3 8" xfId="1837"/>
    <cellStyle name="常规 3 80" xfId="1838"/>
    <cellStyle name="常规 3 81" xfId="1839"/>
    <cellStyle name="常规 3 82" xfId="1840"/>
    <cellStyle name="常规 3 83" xfId="1841"/>
    <cellStyle name="常规 3 84" xfId="1842"/>
    <cellStyle name="常规 3 85" xfId="1843"/>
    <cellStyle name="常规 3 86" xfId="1844"/>
    <cellStyle name="常规 3 87" xfId="1845"/>
    <cellStyle name="常规 3 88" xfId="1846"/>
    <cellStyle name="常规 3 89" xfId="1847"/>
    <cellStyle name="常规 3 9" xfId="1848"/>
    <cellStyle name="常规 3 90" xfId="1849"/>
    <cellStyle name="常规 3 91" xfId="1850"/>
    <cellStyle name="常规 3 92" xfId="1851"/>
    <cellStyle name="常规 3 93" xfId="1852"/>
    <cellStyle name="常规 3 94" xfId="1853"/>
    <cellStyle name="常规 3 95" xfId="1854"/>
    <cellStyle name="常规 3_Book1" xfId="1855"/>
    <cellStyle name="常规 30" xfId="1856"/>
    <cellStyle name="常规 31" xfId="1857"/>
    <cellStyle name="常规 32" xfId="1858"/>
    <cellStyle name="常规 33" xfId="1859"/>
    <cellStyle name="常规 34" xfId="1860"/>
    <cellStyle name="常规 35" xfId="1861"/>
    <cellStyle name="常规 36" xfId="1862"/>
    <cellStyle name="常规 37" xfId="1863"/>
    <cellStyle name="常规 38" xfId="1864"/>
    <cellStyle name="常规 39" xfId="1865"/>
    <cellStyle name="常规 4" xfId="1866"/>
    <cellStyle name="常规 4 10" xfId="1867"/>
    <cellStyle name="常规 4 11" xfId="1868"/>
    <cellStyle name="常规 4 12" xfId="1869"/>
    <cellStyle name="常规 4 13" xfId="1870"/>
    <cellStyle name="常规 4 14" xfId="1871"/>
    <cellStyle name="常规 4 15" xfId="1872"/>
    <cellStyle name="常规 4 16" xfId="1873"/>
    <cellStyle name="常规 4 17" xfId="1874"/>
    <cellStyle name="常规 4 18" xfId="1875"/>
    <cellStyle name="常规 4 19" xfId="1876"/>
    <cellStyle name="常规 4 2" xfId="1877"/>
    <cellStyle name="常规 4 2 10" xfId="1878"/>
    <cellStyle name="常规 4 2 11" xfId="1879"/>
    <cellStyle name="常规 4 2 12" xfId="1880"/>
    <cellStyle name="常规 4 2 13" xfId="1881"/>
    <cellStyle name="常规 4 2 14" xfId="1882"/>
    <cellStyle name="常规 4 2 15" xfId="1883"/>
    <cellStyle name="常规 4 2 16" xfId="1884"/>
    <cellStyle name="常规 4 2 17" xfId="1885"/>
    <cellStyle name="常规 4 2 18" xfId="1886"/>
    <cellStyle name="常规 4 2 19" xfId="1887"/>
    <cellStyle name="常规 4 2 2" xfId="1888"/>
    <cellStyle name="常规 4 2 2 10" xfId="1889"/>
    <cellStyle name="常规 4 2 2 11" xfId="1890"/>
    <cellStyle name="常规 4 2 2 12" xfId="1891"/>
    <cellStyle name="常规 4 2 2 13" xfId="1892"/>
    <cellStyle name="常规 4 2 2 14" xfId="1893"/>
    <cellStyle name="常规 4 2 2 15" xfId="1894"/>
    <cellStyle name="常规 4 2 2 16" xfId="1895"/>
    <cellStyle name="常规 4 2 2 2" xfId="1896"/>
    <cellStyle name="常规 4 2 2 3" xfId="1897"/>
    <cellStyle name="常规 4 2 2 4" xfId="1898"/>
    <cellStyle name="常规 4 2 2 5" xfId="1899"/>
    <cellStyle name="常规 4 2 2 6" xfId="1900"/>
    <cellStyle name="常规 4 2 2 7" xfId="1901"/>
    <cellStyle name="常规 4 2 2 8" xfId="1902"/>
    <cellStyle name="常规 4 2 2 9" xfId="1903"/>
    <cellStyle name="常规 4 2 20" xfId="1904"/>
    <cellStyle name="常规 4 2 21" xfId="1905"/>
    <cellStyle name="常规 4 2 22" xfId="1906"/>
    <cellStyle name="常规 4 2 23" xfId="1907"/>
    <cellStyle name="常规 4 2 24" xfId="1908"/>
    <cellStyle name="常规 4 2 25" xfId="1909"/>
    <cellStyle name="常规 4 2 26" xfId="1910"/>
    <cellStyle name="常规 4 2 27" xfId="1911"/>
    <cellStyle name="常规 4 2 28" xfId="1912"/>
    <cellStyle name="常规 4 2 29" xfId="1913"/>
    <cellStyle name="常规 4 2 3" xfId="1914"/>
    <cellStyle name="常规 4 2 30" xfId="1915"/>
    <cellStyle name="常规 4 2 31" xfId="1916"/>
    <cellStyle name="常规 4 2 32" xfId="1917"/>
    <cellStyle name="常规 4 2 33" xfId="1918"/>
    <cellStyle name="常规 4 2 34" xfId="1919"/>
    <cellStyle name="常规 4 2 35" xfId="1920"/>
    <cellStyle name="常规 4 2 36" xfId="1921"/>
    <cellStyle name="常规 4 2 37" xfId="1922"/>
    <cellStyle name="常规 4 2 38" xfId="1923"/>
    <cellStyle name="常规 4 2 39" xfId="1924"/>
    <cellStyle name="常规 4 2 4" xfId="1925"/>
    <cellStyle name="常规 4 2 40" xfId="1926"/>
    <cellStyle name="常规 4 2 41" xfId="1927"/>
    <cellStyle name="常规 4 2 42" xfId="1928"/>
    <cellStyle name="常规 4 2 43" xfId="1929"/>
    <cellStyle name="常规 4 2 44" xfId="1930"/>
    <cellStyle name="常规 4 2 45" xfId="1931"/>
    <cellStyle name="常规 4 2 46" xfId="1932"/>
    <cellStyle name="常规 4 2 5" xfId="1933"/>
    <cellStyle name="常规 4 2 6" xfId="1934"/>
    <cellStyle name="常规 4 2 7" xfId="1935"/>
    <cellStyle name="常规 4 2 8" xfId="1936"/>
    <cellStyle name="常规 4 2 9" xfId="1937"/>
    <cellStyle name="常规 4 2_Book1" xfId="1938"/>
    <cellStyle name="常规 4 20" xfId="1939"/>
    <cellStyle name="常规 4 21" xfId="1940"/>
    <cellStyle name="常规 4 22" xfId="1941"/>
    <cellStyle name="常规 4 23" xfId="1942"/>
    <cellStyle name="常规 4 24" xfId="1943"/>
    <cellStyle name="常规 4 25" xfId="1944"/>
    <cellStyle name="常规 4 26" xfId="1945"/>
    <cellStyle name="常规 4 27" xfId="1946"/>
    <cellStyle name="常规 4 28" xfId="1947"/>
    <cellStyle name="常规 4 29" xfId="1948"/>
    <cellStyle name="常规 4 3" xfId="1949"/>
    <cellStyle name="常规 4 3 10" xfId="1950"/>
    <cellStyle name="常规 4 3 11" xfId="1951"/>
    <cellStyle name="常规 4 3 12" xfId="1952"/>
    <cellStyle name="常规 4 3 13" xfId="1953"/>
    <cellStyle name="常规 4 3 14" xfId="1954"/>
    <cellStyle name="常规 4 3 15" xfId="1955"/>
    <cellStyle name="常规 4 3 16" xfId="1956"/>
    <cellStyle name="常规 4 3 17" xfId="1957"/>
    <cellStyle name="常规 4 3 18" xfId="1958"/>
    <cellStyle name="常规 4 3 19" xfId="1959"/>
    <cellStyle name="常规 4 3 2" xfId="1960"/>
    <cellStyle name="常规 4 3 2 10" xfId="1961"/>
    <cellStyle name="常规 4 3 2 11" xfId="1962"/>
    <cellStyle name="常规 4 3 2 12" xfId="1963"/>
    <cellStyle name="常规 4 3 2 13" xfId="1964"/>
    <cellStyle name="常规 4 3 2 14" xfId="1965"/>
    <cellStyle name="常规 4 3 2 15" xfId="1966"/>
    <cellStyle name="常规 4 3 2 16" xfId="1967"/>
    <cellStyle name="常规 4 3 2 2" xfId="1968"/>
    <cellStyle name="常规 4 3 2 3" xfId="1969"/>
    <cellStyle name="常规 4 3 2 4" xfId="1970"/>
    <cellStyle name="常规 4 3 2 5" xfId="1971"/>
    <cellStyle name="常规 4 3 2 6" xfId="1972"/>
    <cellStyle name="常规 4 3 2 7" xfId="1973"/>
    <cellStyle name="常规 4 3 2 8" xfId="1974"/>
    <cellStyle name="常规 4 3 2 9" xfId="1975"/>
    <cellStyle name="常规 4 3 20" xfId="1976"/>
    <cellStyle name="常规 4 3 21" xfId="1977"/>
    <cellStyle name="常规 4 3 22" xfId="1978"/>
    <cellStyle name="常规 4 3 23" xfId="1979"/>
    <cellStyle name="常规 4 3 24" xfId="1980"/>
    <cellStyle name="常规 4 3 25" xfId="1981"/>
    <cellStyle name="常规 4 3 26" xfId="1982"/>
    <cellStyle name="常规 4 3 27" xfId="1983"/>
    <cellStyle name="常规 4 3 28" xfId="1984"/>
    <cellStyle name="常规 4 3 29" xfId="1985"/>
    <cellStyle name="常规 4 3 3" xfId="1986"/>
    <cellStyle name="常规 4 3 4" xfId="1987"/>
    <cellStyle name="常规 4 3 5" xfId="1988"/>
    <cellStyle name="常规 4 3 6" xfId="1989"/>
    <cellStyle name="常规 4 3 7" xfId="1990"/>
    <cellStyle name="常规 4 3 8" xfId="1991"/>
    <cellStyle name="常规 4 3 9" xfId="1992"/>
    <cellStyle name="常规 4 3_Book1" xfId="1993"/>
    <cellStyle name="常规 4 30" xfId="1994"/>
    <cellStyle name="常规 4 31" xfId="1995"/>
    <cellStyle name="常规 4 32" xfId="1996"/>
    <cellStyle name="常规 4 33" xfId="1997"/>
    <cellStyle name="常规 4 34" xfId="1998"/>
    <cellStyle name="常规 4 35" xfId="1999"/>
    <cellStyle name="常规 4 36" xfId="2000"/>
    <cellStyle name="常规 4 37" xfId="2001"/>
    <cellStyle name="常规 4 38" xfId="2002"/>
    <cellStyle name="常规 4 39" xfId="2003"/>
    <cellStyle name="常规 4 4" xfId="2004"/>
    <cellStyle name="常规 4 4 10" xfId="2005"/>
    <cellStyle name="常规 4 4 11" xfId="2006"/>
    <cellStyle name="常规 4 4 12" xfId="2007"/>
    <cellStyle name="常规 4 4 13" xfId="2008"/>
    <cellStyle name="常规 4 4 14" xfId="2009"/>
    <cellStyle name="常规 4 4 15" xfId="2010"/>
    <cellStyle name="常规 4 4 16" xfId="2011"/>
    <cellStyle name="常规 4 4 17" xfId="2012"/>
    <cellStyle name="常规 4 4 18" xfId="2013"/>
    <cellStyle name="常规 4 4 19" xfId="2014"/>
    <cellStyle name="常规 4 4 2" xfId="2015"/>
    <cellStyle name="常规 4 4 20" xfId="2016"/>
    <cellStyle name="常规 4 4 21" xfId="2017"/>
    <cellStyle name="常规 4 4 22" xfId="2018"/>
    <cellStyle name="常规 4 4 23" xfId="2019"/>
    <cellStyle name="常规 4 4 24" xfId="2020"/>
    <cellStyle name="常规 4 4 25" xfId="2021"/>
    <cellStyle name="常规 4 4 26" xfId="2022"/>
    <cellStyle name="常规 4 4 27" xfId="2023"/>
    <cellStyle name="常规 4 4 28" xfId="2024"/>
    <cellStyle name="常规 4 4 3" xfId="2025"/>
    <cellStyle name="常规 4 4 4" xfId="2026"/>
    <cellStyle name="常规 4 4 5" xfId="2027"/>
    <cellStyle name="常规 4 4 6" xfId="2028"/>
    <cellStyle name="常规 4 4 7" xfId="2029"/>
    <cellStyle name="常规 4 4 8" xfId="2030"/>
    <cellStyle name="常规 4 4 9" xfId="2031"/>
    <cellStyle name="常规 4 40" xfId="2032"/>
    <cellStyle name="常规 4 41" xfId="2033"/>
    <cellStyle name="常规 4 42" xfId="2034"/>
    <cellStyle name="常规 4 43" xfId="2035"/>
    <cellStyle name="常规 4 44" xfId="2036"/>
    <cellStyle name="常规 4 45" xfId="2037"/>
    <cellStyle name="常规 4 46" xfId="2038"/>
    <cellStyle name="常规 4 47" xfId="2039"/>
    <cellStyle name="常规 4 48" xfId="2040"/>
    <cellStyle name="常规 4 49" xfId="2041"/>
    <cellStyle name="常规 4 5" xfId="2042"/>
    <cellStyle name="常规 4 5 10" xfId="2043"/>
    <cellStyle name="常规 4 5 2" xfId="2044"/>
    <cellStyle name="常规 4 5 3" xfId="2045"/>
    <cellStyle name="常规 4 5 4" xfId="2046"/>
    <cellStyle name="常规 4 5 5" xfId="2047"/>
    <cellStyle name="常规 4 5 6" xfId="2048"/>
    <cellStyle name="常规 4 5 7" xfId="2049"/>
    <cellStyle name="常规 4 5 8" xfId="2050"/>
    <cellStyle name="常规 4 5 9" xfId="2051"/>
    <cellStyle name="常规 4 50" xfId="2052"/>
    <cellStyle name="常规 4 51" xfId="2053"/>
    <cellStyle name="常规 4 52" xfId="2054"/>
    <cellStyle name="常规 4 53" xfId="2055"/>
    <cellStyle name="常规 4 54" xfId="2056"/>
    <cellStyle name="常规 4 55" xfId="2057"/>
    <cellStyle name="常规 4 56" xfId="2058"/>
    <cellStyle name="常规 4 57" xfId="2059"/>
    <cellStyle name="常规 4 58" xfId="2060"/>
    <cellStyle name="常规 4 59" xfId="2061"/>
    <cellStyle name="常规 4 6" xfId="2062"/>
    <cellStyle name="常规 4 60" xfId="2063"/>
    <cellStyle name="常规 4 61" xfId="2064"/>
    <cellStyle name="常规 4 62" xfId="2065"/>
    <cellStyle name="常规 4 63" xfId="2066"/>
    <cellStyle name="常规 4 64" xfId="2067"/>
    <cellStyle name="常规 4 7" xfId="2068"/>
    <cellStyle name="常规 4 8" xfId="2069"/>
    <cellStyle name="常规 4 9" xfId="2070"/>
    <cellStyle name="常规 4_Book1" xfId="2071"/>
    <cellStyle name="常规 40" xfId="2072"/>
    <cellStyle name="常规 41" xfId="2073"/>
    <cellStyle name="常规 42" xfId="2074"/>
    <cellStyle name="常规 43" xfId="2075"/>
    <cellStyle name="常规 44" xfId="2076"/>
    <cellStyle name="常规 45" xfId="2077"/>
    <cellStyle name="常规 46" xfId="2078"/>
    <cellStyle name="常规 47" xfId="2079"/>
    <cellStyle name="常规 48" xfId="2080"/>
    <cellStyle name="常规 49" xfId="2081"/>
    <cellStyle name="常规 5" xfId="2082"/>
    <cellStyle name="常规 5 10" xfId="2083"/>
    <cellStyle name="常规 5 11" xfId="2084"/>
    <cellStyle name="常规 5 12" xfId="2085"/>
    <cellStyle name="常规 5 13" xfId="2086"/>
    <cellStyle name="常规 5 14" xfId="2087"/>
    <cellStyle name="常规 5 15" xfId="2088"/>
    <cellStyle name="常规 5 16" xfId="2089"/>
    <cellStyle name="常规 5 17" xfId="2090"/>
    <cellStyle name="常规 5 18" xfId="2091"/>
    <cellStyle name="常规 5 19" xfId="2092"/>
    <cellStyle name="常规 5 2" xfId="2093"/>
    <cellStyle name="常规 5 2 10" xfId="2094"/>
    <cellStyle name="常规 5 2 11" xfId="2095"/>
    <cellStyle name="常规 5 2 12" xfId="2096"/>
    <cellStyle name="常规 5 2 13" xfId="2097"/>
    <cellStyle name="常规 5 2 14" xfId="2098"/>
    <cellStyle name="常规 5 2 15" xfId="2099"/>
    <cellStyle name="常规 5 2 16" xfId="2100"/>
    <cellStyle name="常规 5 2 17" xfId="2101"/>
    <cellStyle name="常规 5 2 2" xfId="2102"/>
    <cellStyle name="常规 5 2 2 10" xfId="2103"/>
    <cellStyle name="常规 5 2 2 11" xfId="2104"/>
    <cellStyle name="常规 5 2 2 12" xfId="2105"/>
    <cellStyle name="常规 5 2 2 13" xfId="2106"/>
    <cellStyle name="常规 5 2 2 14" xfId="2107"/>
    <cellStyle name="常规 5 2 2 15" xfId="2108"/>
    <cellStyle name="常规 5 2 2 16" xfId="2109"/>
    <cellStyle name="常规 5 2 2 2" xfId="2110"/>
    <cellStyle name="常规 5 2 2 3" xfId="2111"/>
    <cellStyle name="常规 5 2 2 4" xfId="2112"/>
    <cellStyle name="常规 5 2 2 5" xfId="2113"/>
    <cellStyle name="常规 5 2 2 6" xfId="2114"/>
    <cellStyle name="常规 5 2 2 7" xfId="2115"/>
    <cellStyle name="常规 5 2 2 8" xfId="2116"/>
    <cellStyle name="常规 5 2 2 9" xfId="2117"/>
    <cellStyle name="常规 5 2 3" xfId="2118"/>
    <cellStyle name="常规 5 2 4" xfId="2119"/>
    <cellStyle name="常规 5 2 5" xfId="2120"/>
    <cellStyle name="常规 5 2 6" xfId="2121"/>
    <cellStyle name="常规 5 2 7" xfId="2122"/>
    <cellStyle name="常规 5 2 8" xfId="2123"/>
    <cellStyle name="常规 5 2 9" xfId="2124"/>
    <cellStyle name="常规 5 2_Book1" xfId="2125"/>
    <cellStyle name="常规 5 3" xfId="2126"/>
    <cellStyle name="常规 5 4" xfId="2127"/>
    <cellStyle name="常规 5 5" xfId="2128"/>
    <cellStyle name="常规 5 6" xfId="2129"/>
    <cellStyle name="常规 5 7" xfId="2130"/>
    <cellStyle name="常规 5 8" xfId="2131"/>
    <cellStyle name="常规 5 9" xfId="2132"/>
    <cellStyle name="常规 5_Book1" xfId="2133"/>
    <cellStyle name="常规 50" xfId="2134"/>
    <cellStyle name="常规 51" xfId="2135"/>
    <cellStyle name="常规 52" xfId="2136"/>
    <cellStyle name="常规 53" xfId="2137"/>
    <cellStyle name="常规 54" xfId="2138"/>
    <cellStyle name="常规 55" xfId="2139"/>
    <cellStyle name="常规 56" xfId="2140"/>
    <cellStyle name="常规 57" xfId="2141"/>
    <cellStyle name="常规 58" xfId="2142"/>
    <cellStyle name="常规 59" xfId="2143"/>
    <cellStyle name="常规 6" xfId="2144"/>
    <cellStyle name="常规 6 2" xfId="2145"/>
    <cellStyle name="常规 6 3" xfId="2146"/>
    <cellStyle name="常规 6_Book1" xfId="2147"/>
    <cellStyle name="常规 60" xfId="2148"/>
    <cellStyle name="常规 61" xfId="2149"/>
    <cellStyle name="常规 62" xfId="2150"/>
    <cellStyle name="常规 63" xfId="2151"/>
    <cellStyle name="常规 64" xfId="2152"/>
    <cellStyle name="常规 65" xfId="2153"/>
    <cellStyle name="常规 66" xfId="2154"/>
    <cellStyle name="常规 67" xfId="2155"/>
    <cellStyle name="常规 68" xfId="2156"/>
    <cellStyle name="常规 69" xfId="2157"/>
    <cellStyle name="常规 7" xfId="2158"/>
    <cellStyle name="常规 70" xfId="2159"/>
    <cellStyle name="常规 71" xfId="2160"/>
    <cellStyle name="常规 72" xfId="2161"/>
    <cellStyle name="常规 73" xfId="2162"/>
    <cellStyle name="常规 74" xfId="2163"/>
    <cellStyle name="常规 75" xfId="2164"/>
    <cellStyle name="常规 76" xfId="2165"/>
    <cellStyle name="常规 77" xfId="2166"/>
    <cellStyle name="常规 78" xfId="2167"/>
    <cellStyle name="常规 79" xfId="2168"/>
    <cellStyle name="常规 8" xfId="2169"/>
    <cellStyle name="常规 80" xfId="2170"/>
    <cellStyle name="常规 81" xfId="2171"/>
    <cellStyle name="常规 82" xfId="2172"/>
    <cellStyle name="常规 83" xfId="2173"/>
    <cellStyle name="常规 84" xfId="2174"/>
    <cellStyle name="常规 85" xfId="2175"/>
    <cellStyle name="常规 86" xfId="2176"/>
    <cellStyle name="常规 87" xfId="2177"/>
    <cellStyle name="常规 88" xfId="2178"/>
    <cellStyle name="常规 89" xfId="2179"/>
    <cellStyle name="常规 9" xfId="2180"/>
    <cellStyle name="常规 90" xfId="2181"/>
    <cellStyle name="常规 91" xfId="2182"/>
    <cellStyle name="常规 92" xfId="2183"/>
    <cellStyle name="常规 93" xfId="2184"/>
    <cellStyle name="常规 94" xfId="2185"/>
    <cellStyle name="常规 95" xfId="2186"/>
    <cellStyle name="常规 96" xfId="2187"/>
    <cellStyle name="常规 97" xfId="2188"/>
    <cellStyle name="常规 98" xfId="2189"/>
    <cellStyle name="常规 99" xfId="2190"/>
    <cellStyle name="常规_11月小本" xfId="2191"/>
    <cellStyle name="常规_2009年初两会支出调整后（国库处）" xfId="2192"/>
    <cellStyle name="常规_2012年国有资本经营预算报表（只含山东省本级报省人代会审议2）" xfId="2193"/>
    <cellStyle name="常规_2015年省级支出预算（小魏）" xfId="2194"/>
    <cellStyle name="常规_人代会表(0107填报）" xfId="2195"/>
    <cellStyle name="常规_综合处表2(1)" xfId="2196"/>
    <cellStyle name="超级链接" xfId="2197"/>
    <cellStyle name="Hyperlink" xfId="2198"/>
    <cellStyle name="分级显示行_1_13区汇总" xfId="2199"/>
    <cellStyle name="分级显示列_1_Book1" xfId="2200"/>
    <cellStyle name="归盒啦_95" xfId="2201"/>
    <cellStyle name="好" xfId="2202"/>
    <cellStyle name="好 2_基本支出表(1227)" xfId="2203"/>
    <cellStyle name="好_05潍坊" xfId="2204"/>
    <cellStyle name="好_07临沂" xfId="2205"/>
    <cellStyle name="好_10月月报大表" xfId="2206"/>
    <cellStyle name="好_12滨州" xfId="2207"/>
    <cellStyle name="好_2011年09月月报大表" xfId="2208"/>
    <cellStyle name="好_2012年国有资本经营预算报表（只含山东省本级报省人代会审议2）" xfId="2209"/>
    <cellStyle name="好_22湖南" xfId="2210"/>
    <cellStyle name="好_27重庆" xfId="2211"/>
    <cellStyle name="好_28四川" xfId="2212"/>
    <cellStyle name="好_30云南" xfId="2213"/>
    <cellStyle name="好_33甘肃" xfId="2214"/>
    <cellStyle name="好_34青海" xfId="2215"/>
    <cellStyle name="好_Book1" xfId="2216"/>
    <cellStyle name="好_Book1_1" xfId="2217"/>
    <cellStyle name="好_平邑" xfId="2218"/>
    <cellStyle name="好_同德" xfId="2219"/>
    <cellStyle name="好_自治区本级政府性基金情况表" xfId="2220"/>
    <cellStyle name="后继超级链接" xfId="2221"/>
    <cellStyle name="后继超链接" xfId="2222"/>
    <cellStyle name="汇总" xfId="2223"/>
    <cellStyle name="Currency" xfId="2224"/>
    <cellStyle name="货币 2" xfId="2225"/>
    <cellStyle name="Currency [0]" xfId="2226"/>
    <cellStyle name="计算" xfId="2227"/>
    <cellStyle name="检查单元格" xfId="2228"/>
    <cellStyle name="解释性文本" xfId="2229"/>
    <cellStyle name="借出原因" xfId="2230"/>
    <cellStyle name="警告文本" xfId="2231"/>
    <cellStyle name="链接单元格" xfId="2232"/>
    <cellStyle name="霓付 [0]_ +Foil &amp; -FOIL &amp; PAPER" xfId="2233"/>
    <cellStyle name="霓付_ +Foil &amp; -FOIL &amp; PAPER" xfId="2234"/>
    <cellStyle name="烹拳 [0]_ +Foil &amp; -FOIL &amp; PAPER" xfId="2235"/>
    <cellStyle name="烹拳_ +Foil &amp; -FOIL &amp; PAPER" xfId="2236"/>
    <cellStyle name="普通_ 白土" xfId="2237"/>
    <cellStyle name="千分位[0]_ 白土" xfId="2238"/>
    <cellStyle name="千分位_ 白土" xfId="2239"/>
    <cellStyle name="千位[0]_ 方正PC" xfId="2240"/>
    <cellStyle name="千位_ 方正PC" xfId="2241"/>
    <cellStyle name="Comma" xfId="2242"/>
    <cellStyle name="千位分隔 14" xfId="2243"/>
    <cellStyle name="千位分隔 16" xfId="2244"/>
    <cellStyle name="千位分隔 17" xfId="2245"/>
    <cellStyle name="千位分隔 18" xfId="2246"/>
    <cellStyle name="千位分隔 19" xfId="2247"/>
    <cellStyle name="千位分隔 2" xfId="2248"/>
    <cellStyle name="千位分隔 2 2" xfId="2249"/>
    <cellStyle name="千位分隔 20" xfId="2250"/>
    <cellStyle name="千位分隔 21" xfId="2251"/>
    <cellStyle name="千位分隔 3" xfId="2252"/>
    <cellStyle name="千位分隔 4" xfId="2253"/>
    <cellStyle name="千位分隔 5" xfId="2254"/>
    <cellStyle name="Comma [0]" xfId="2255"/>
    <cellStyle name="千位分隔[0] 2" xfId="2256"/>
    <cellStyle name="千位分隔[0] 3" xfId="2257"/>
    <cellStyle name="千位分隔[0] 4" xfId="2258"/>
    <cellStyle name="千位分隔[0]_B2B35EC7E37A490085CEA2160D8BF79E" xfId="2259"/>
    <cellStyle name="千位分季_新建 Microsoft Excel 工作表" xfId="2260"/>
    <cellStyle name="钎霖_4岿角利" xfId="2261"/>
    <cellStyle name="强调 1" xfId="2262"/>
    <cellStyle name="强调 2" xfId="2263"/>
    <cellStyle name="强调 3" xfId="2264"/>
    <cellStyle name="强调文字颜色 1" xfId="2265"/>
    <cellStyle name="强调文字颜色 2" xfId="2266"/>
    <cellStyle name="强调文字颜色 3" xfId="2267"/>
    <cellStyle name="强调文字颜色 4" xfId="2268"/>
    <cellStyle name="强调文字颜色 5" xfId="2269"/>
    <cellStyle name="强调文字颜色 6" xfId="2270"/>
    <cellStyle name="日期" xfId="2271"/>
    <cellStyle name="商品名称" xfId="2272"/>
    <cellStyle name="适中" xfId="2273"/>
    <cellStyle name="输出" xfId="2274"/>
    <cellStyle name="输入" xfId="2275"/>
    <cellStyle name="数量" xfId="2276"/>
    <cellStyle name="数字" xfId="2277"/>
    <cellStyle name="未定义" xfId="2278"/>
    <cellStyle name="小数" xfId="2279"/>
    <cellStyle name="样式 1" xfId="2280"/>
    <cellStyle name="Followed Hyperlink" xfId="2281"/>
    <cellStyle name="昗弨_Pacific Region P&amp;L" xfId="2282"/>
    <cellStyle name="着色 1" xfId="2283"/>
    <cellStyle name="着色 2" xfId="2284"/>
    <cellStyle name="着色 3" xfId="2285"/>
    <cellStyle name="着色 4" xfId="2286"/>
    <cellStyle name="着色 5" xfId="2287"/>
    <cellStyle name="着色 6" xfId="2288"/>
    <cellStyle name="寘嬫愗傝 [0.00]_Region Orders (2)" xfId="2289"/>
    <cellStyle name="寘嬫愗傝_Region Orders (2)" xfId="2290"/>
    <cellStyle name="注释" xfId="2291"/>
    <cellStyle name="콤마 [0]_BOILER-CO1" xfId="2292"/>
    <cellStyle name="콤마_BOILER-CO1" xfId="2293"/>
    <cellStyle name="통화 [0]_BOILER-CO1" xfId="2294"/>
    <cellStyle name="통화_BOILER-CO1" xfId="2295"/>
    <cellStyle name="표준_0N-HANDLING " xfId="22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1104900</xdr:colOff>
      <xdr:row>24</xdr:row>
      <xdr:rowOff>85725</xdr:rowOff>
    </xdr:from>
    <xdr:ext cx="76200" cy="171450"/>
    <xdr:sp fLocksText="0">
      <xdr:nvSpPr>
        <xdr:cNvPr id="1" name="Text Box 7"/>
        <xdr:cNvSpPr txBox="1">
          <a:spLocks noChangeArrowheads="1"/>
        </xdr:cNvSpPr>
      </xdr:nvSpPr>
      <xdr:spPr>
        <a:xfrm>
          <a:off x="1104900" y="93630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1104900</xdr:colOff>
      <xdr:row>29</xdr:row>
      <xdr:rowOff>85725</xdr:rowOff>
    </xdr:from>
    <xdr:ext cx="76200" cy="171450"/>
    <xdr:sp fLocksText="0">
      <xdr:nvSpPr>
        <xdr:cNvPr id="2" name="Text Box 7"/>
        <xdr:cNvSpPr txBox="1">
          <a:spLocks noChangeArrowheads="1"/>
        </xdr:cNvSpPr>
      </xdr:nvSpPr>
      <xdr:spPr>
        <a:xfrm>
          <a:off x="1104900" y="100774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0195;&#20250;\2015&#24180;&#39044;&#31639;&#25191;&#34892;&#21644;2016&#24180;&#39044;&#31639;&#33609;&#26696;\2015&#24180;&#31038;&#20250;&#22522;&#37329;&#25191;&#34892;&#21644;2016&#24180;&#39044;&#31639;&#23433;&#254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6社保基金预算执行收支表 "/>
      <sheetName val="C14全区社保基金收支安排表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17"/>
  <sheetViews>
    <sheetView zoomScalePageLayoutView="0" workbookViewId="0" topLeftCell="A1">
      <selection activeCell="F36" sqref="F36"/>
    </sheetView>
  </sheetViews>
  <sheetFormatPr defaultColWidth="9.33203125" defaultRowHeight="11.25"/>
  <cols>
    <col min="1" max="10" width="9.33203125" style="147" customWidth="1"/>
    <col min="11" max="11" width="20.66015625" style="147" customWidth="1"/>
    <col min="12" max="16384" width="9.33203125" style="147" customWidth="1"/>
  </cols>
  <sheetData>
    <row r="9" ht="34.5" customHeight="1"/>
    <row r="10" spans="1:11" ht="11.25" customHeight="1">
      <c r="A10" s="161" t="s">
        <v>374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</row>
    <row r="11" spans="1:11" ht="11.2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</row>
    <row r="12" spans="1:11" ht="11.25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1" ht="11.2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</row>
    <row r="14" spans="1:11" ht="11.25" customHeight="1">
      <c r="A14" s="161" t="s">
        <v>364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</row>
    <row r="15" spans="1:11" ht="11.25" customHeight="1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</row>
    <row r="16" spans="1:11" ht="11.25" customHeight="1">
      <c r="A16" s="161"/>
      <c r="B16" s="161"/>
      <c r="C16" s="161"/>
      <c r="D16" s="161"/>
      <c r="E16" s="161"/>
      <c r="F16" s="161"/>
      <c r="G16" s="161"/>
      <c r="H16" s="161"/>
      <c r="I16" s="161"/>
      <c r="J16" s="161"/>
      <c r="K16" s="161"/>
    </row>
    <row r="17" spans="1:11" ht="11.25" customHeight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</sheetData>
  <sheetProtection/>
  <mergeCells count="2">
    <mergeCell ref="A10:K13"/>
    <mergeCell ref="A14:K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showZeros="0" zoomScaleSheetLayoutView="100" zoomScalePageLayoutView="0" workbookViewId="0" topLeftCell="A1">
      <pane xSplit="1" ySplit="5" topLeftCell="B14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6" sqref="A6:D25"/>
    </sheetView>
  </sheetViews>
  <sheetFormatPr defaultColWidth="9.33203125" defaultRowHeight="11.25"/>
  <cols>
    <col min="1" max="1" width="50.33203125" style="77" customWidth="1"/>
    <col min="2" max="2" width="16.16015625" style="55" customWidth="1"/>
    <col min="3" max="3" width="16.16015625" style="110" customWidth="1"/>
    <col min="4" max="4" width="16.16015625" style="55" customWidth="1"/>
    <col min="5" max="5" width="19.5" style="111" customWidth="1"/>
    <col min="6" max="7" width="12" style="55" customWidth="1"/>
    <col min="8" max="16384" width="9.33203125" style="55" customWidth="1"/>
  </cols>
  <sheetData>
    <row r="1" ht="14.25">
      <c r="A1" s="68" t="s">
        <v>358</v>
      </c>
    </row>
    <row r="2" spans="1:5" s="56" customFormat="1" ht="34.5" customHeight="1">
      <c r="A2" s="183" t="s">
        <v>381</v>
      </c>
      <c r="B2" s="183"/>
      <c r="C2" s="183"/>
      <c r="D2" s="183"/>
      <c r="E2" s="112"/>
    </row>
    <row r="3" spans="1:5" s="54" customFormat="1" ht="20.25" customHeight="1">
      <c r="A3" s="70"/>
      <c r="B3" s="71"/>
      <c r="C3" s="203" t="s">
        <v>8</v>
      </c>
      <c r="D3" s="204"/>
      <c r="E3" s="113"/>
    </row>
    <row r="4" spans="1:4" ht="23.25" customHeight="1">
      <c r="A4" s="190" t="s">
        <v>67</v>
      </c>
      <c r="B4" s="197" t="s">
        <v>379</v>
      </c>
      <c r="C4" s="205" t="s">
        <v>380</v>
      </c>
      <c r="D4" s="206"/>
    </row>
    <row r="5" spans="1:4" ht="23.25" customHeight="1">
      <c r="A5" s="190"/>
      <c r="B5" s="199"/>
      <c r="C5" s="100" t="s">
        <v>11</v>
      </c>
      <c r="D5" s="46" t="s">
        <v>13</v>
      </c>
    </row>
    <row r="6" spans="1:7" ht="27.75" customHeight="1">
      <c r="A6" s="246" t="s">
        <v>122</v>
      </c>
      <c r="B6" s="247"/>
      <c r="C6" s="159"/>
      <c r="D6" s="150"/>
      <c r="E6" s="114"/>
      <c r="G6" s="75"/>
    </row>
    <row r="7" spans="1:7" ht="27.75" customHeight="1">
      <c r="A7" s="246" t="s">
        <v>123</v>
      </c>
      <c r="B7" s="247"/>
      <c r="C7" s="159"/>
      <c r="D7" s="150"/>
      <c r="E7" s="114"/>
      <c r="G7" s="75"/>
    </row>
    <row r="8" spans="1:4" ht="27.75" customHeight="1">
      <c r="A8" s="246" t="s">
        <v>124</v>
      </c>
      <c r="B8" s="247"/>
      <c r="C8" s="159"/>
      <c r="D8" s="150"/>
    </row>
    <row r="9" spans="1:4" ht="27.75" customHeight="1">
      <c r="A9" s="246" t="s">
        <v>125</v>
      </c>
      <c r="B9" s="247"/>
      <c r="C9" s="159"/>
      <c r="D9" s="150"/>
    </row>
    <row r="10" spans="1:4" ht="27.75" customHeight="1">
      <c r="A10" s="246" t="s">
        <v>126</v>
      </c>
      <c r="B10" s="247"/>
      <c r="C10" s="159"/>
      <c r="D10" s="150"/>
    </row>
    <row r="11" spans="1:4" ht="27.75" customHeight="1">
      <c r="A11" s="246" t="s">
        <v>127</v>
      </c>
      <c r="B11" s="247"/>
      <c r="C11" s="159"/>
      <c r="D11" s="150"/>
    </row>
    <row r="12" spans="1:4" ht="27.75" customHeight="1">
      <c r="A12" s="246" t="s">
        <v>128</v>
      </c>
      <c r="B12" s="247"/>
      <c r="C12" s="156"/>
      <c r="D12" s="150"/>
    </row>
    <row r="13" spans="1:4" ht="27.75" customHeight="1">
      <c r="A13" s="246" t="s">
        <v>129</v>
      </c>
      <c r="B13" s="247"/>
      <c r="C13" s="156"/>
      <c r="D13" s="150"/>
    </row>
    <row r="14" spans="1:4" ht="27.75" customHeight="1">
      <c r="A14" s="246" t="s">
        <v>130</v>
      </c>
      <c r="B14" s="247"/>
      <c r="C14" s="156"/>
      <c r="D14" s="150"/>
    </row>
    <row r="15" spans="1:4" ht="27.75" customHeight="1">
      <c r="A15" s="246" t="s">
        <v>131</v>
      </c>
      <c r="B15" s="247"/>
      <c r="C15" s="156"/>
      <c r="D15" s="150"/>
    </row>
    <row r="16" spans="1:7" ht="27.75" customHeight="1">
      <c r="A16" s="246" t="s">
        <v>132</v>
      </c>
      <c r="B16" s="247">
        <v>72</v>
      </c>
      <c r="C16" s="156"/>
      <c r="D16" s="150"/>
      <c r="E16" s="114"/>
      <c r="G16" s="75"/>
    </row>
    <row r="17" spans="1:7" ht="27.75" customHeight="1">
      <c r="A17" s="246" t="s">
        <v>133</v>
      </c>
      <c r="B17" s="247"/>
      <c r="C17" s="156"/>
      <c r="D17" s="150"/>
      <c r="E17" s="114"/>
      <c r="G17" s="75"/>
    </row>
    <row r="18" spans="1:7" ht="27.75" customHeight="1">
      <c r="A18" s="246"/>
      <c r="B18" s="247"/>
      <c r="C18" s="156"/>
      <c r="D18" s="150"/>
      <c r="E18" s="114"/>
      <c r="G18" s="75"/>
    </row>
    <row r="19" spans="1:5" s="74" customFormat="1" ht="27.75" customHeight="1">
      <c r="A19" s="249" t="s">
        <v>83</v>
      </c>
      <c r="B19" s="250">
        <f>B16+B14+B12+B8+B6</f>
        <v>72</v>
      </c>
      <c r="C19" s="260">
        <f>C16+C14+C12+C8+C6</f>
        <v>0</v>
      </c>
      <c r="D19" s="244"/>
      <c r="E19" s="115"/>
    </row>
    <row r="20" spans="1:4" ht="27.75" customHeight="1">
      <c r="A20" s="246" t="s">
        <v>134</v>
      </c>
      <c r="B20" s="149">
        <f>SUM(B21:B23)</f>
        <v>0</v>
      </c>
      <c r="C20" s="149">
        <f>SUM(C21:C23)</f>
        <v>0</v>
      </c>
      <c r="D20" s="150"/>
    </row>
    <row r="21" spans="1:4" ht="27.75" customHeight="1">
      <c r="A21" s="246" t="s">
        <v>85</v>
      </c>
      <c r="B21" s="149"/>
      <c r="C21" s="149"/>
      <c r="D21" s="261"/>
    </row>
    <row r="22" spans="1:4" ht="27.75" customHeight="1">
      <c r="A22" s="246" t="s">
        <v>135</v>
      </c>
      <c r="B22" s="247"/>
      <c r="C22" s="156"/>
      <c r="D22" s="261"/>
    </row>
    <row r="23" spans="1:9" ht="27.75" customHeight="1">
      <c r="A23" s="246" t="s">
        <v>136</v>
      </c>
      <c r="B23" s="247"/>
      <c r="C23" s="156"/>
      <c r="D23" s="150"/>
      <c r="I23" s="109"/>
    </row>
    <row r="24" spans="1:9" ht="27.75" customHeight="1">
      <c r="A24" s="254"/>
      <c r="B24" s="153">
        <f>B20+B19</f>
        <v>72</v>
      </c>
      <c r="C24" s="153">
        <f>C20+C19</f>
        <v>0</v>
      </c>
      <c r="D24" s="244"/>
      <c r="F24" s="111"/>
      <c r="I24" s="109"/>
    </row>
    <row r="25" spans="1:4" ht="27.75" customHeight="1">
      <c r="A25" s="254" t="s">
        <v>137</v>
      </c>
      <c r="B25" s="259">
        <v>72</v>
      </c>
      <c r="C25" s="259"/>
      <c r="D25" s="259"/>
    </row>
  </sheetData>
  <sheetProtection/>
  <mergeCells count="5">
    <mergeCell ref="A2:D2"/>
    <mergeCell ref="C3:D3"/>
    <mergeCell ref="A4:A5"/>
    <mergeCell ref="B4:B5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selection activeCell="A4" sqref="A4:D94"/>
    </sheetView>
  </sheetViews>
  <sheetFormatPr defaultColWidth="9.33203125" defaultRowHeight="21" customHeight="1"/>
  <cols>
    <col min="1" max="1" width="53" style="118" customWidth="1"/>
    <col min="2" max="2" width="17.66015625" style="117" customWidth="1"/>
    <col min="3" max="3" width="45.5" style="118" customWidth="1"/>
    <col min="4" max="4" width="19.16015625" style="117" customWidth="1"/>
    <col min="5" max="16384" width="9.33203125" style="118" customWidth="1"/>
  </cols>
  <sheetData>
    <row r="1" ht="17.25" customHeight="1">
      <c r="A1" s="116" t="s">
        <v>359</v>
      </c>
    </row>
    <row r="2" spans="1:4" s="119" customFormat="1" ht="24.75" customHeight="1">
      <c r="A2" s="207" t="s">
        <v>382</v>
      </c>
      <c r="B2" s="207"/>
      <c r="C2" s="208"/>
      <c r="D2" s="208"/>
    </row>
    <row r="3" spans="1:4" ht="15.75" customHeight="1">
      <c r="A3" s="116"/>
      <c r="D3" s="120" t="s">
        <v>138</v>
      </c>
    </row>
    <row r="4" spans="1:4" ht="15" customHeight="1">
      <c r="A4" s="121" t="s">
        <v>139</v>
      </c>
      <c r="B4" s="122" t="s">
        <v>140</v>
      </c>
      <c r="C4" s="121" t="s">
        <v>139</v>
      </c>
      <c r="D4" s="122" t="s">
        <v>140</v>
      </c>
    </row>
    <row r="5" spans="1:4" ht="16.5" customHeight="1">
      <c r="A5" s="262" t="s">
        <v>141</v>
      </c>
      <c r="B5" s="263">
        <f>SUM(B6:B10,B12:B29)</f>
        <v>3512</v>
      </c>
      <c r="C5" s="262" t="s">
        <v>142</v>
      </c>
      <c r="D5" s="263"/>
    </row>
    <row r="6" spans="1:4" ht="16.5" customHeight="1">
      <c r="A6" s="264" t="s">
        <v>143</v>
      </c>
      <c r="B6" s="263">
        <v>10</v>
      </c>
      <c r="C6" s="262" t="s">
        <v>144</v>
      </c>
      <c r="D6" s="263"/>
    </row>
    <row r="7" spans="1:4" ht="16.5" customHeight="1">
      <c r="A7" s="262" t="s">
        <v>145</v>
      </c>
      <c r="B7" s="263">
        <v>2520</v>
      </c>
      <c r="C7" s="262" t="s">
        <v>146</v>
      </c>
      <c r="D7" s="263"/>
    </row>
    <row r="8" spans="1:4" ht="16.5" customHeight="1">
      <c r="A8" s="262" t="s">
        <v>147</v>
      </c>
      <c r="B8" s="263">
        <v>20</v>
      </c>
      <c r="C8" s="262" t="s">
        <v>148</v>
      </c>
      <c r="D8" s="263"/>
    </row>
    <row r="9" spans="1:4" ht="16.5" customHeight="1">
      <c r="A9" s="264" t="s">
        <v>149</v>
      </c>
      <c r="B9" s="263"/>
      <c r="C9" s="262" t="s">
        <v>150</v>
      </c>
      <c r="D9" s="263"/>
    </row>
    <row r="10" spans="1:4" ht="16.5" customHeight="1">
      <c r="A10" s="264" t="s">
        <v>151</v>
      </c>
      <c r="B10" s="263">
        <v>50</v>
      </c>
      <c r="C10" s="262" t="s">
        <v>152</v>
      </c>
      <c r="D10" s="263"/>
    </row>
    <row r="11" spans="1:4" ht="16.5" customHeight="1">
      <c r="A11" s="264" t="s">
        <v>153</v>
      </c>
      <c r="B11" s="263">
        <v>50</v>
      </c>
      <c r="C11" s="262" t="s">
        <v>154</v>
      </c>
      <c r="D11" s="263"/>
    </row>
    <row r="12" spans="1:4" ht="16.5" customHeight="1">
      <c r="A12" s="262" t="s">
        <v>155</v>
      </c>
      <c r="B12" s="263"/>
      <c r="C12" s="262" t="s">
        <v>156</v>
      </c>
      <c r="D12" s="263"/>
    </row>
    <row r="13" spans="1:4" ht="16.5" customHeight="1">
      <c r="A13" s="262" t="s">
        <v>157</v>
      </c>
      <c r="B13" s="263">
        <v>5</v>
      </c>
      <c r="C13" s="262" t="s">
        <v>158</v>
      </c>
      <c r="D13" s="263"/>
    </row>
    <row r="14" spans="1:4" ht="16.5" customHeight="1">
      <c r="A14" s="264" t="s">
        <v>159</v>
      </c>
      <c r="B14" s="263">
        <v>5</v>
      </c>
      <c r="C14" s="262" t="s">
        <v>160</v>
      </c>
      <c r="D14" s="263"/>
    </row>
    <row r="15" spans="1:4" ht="16.5" customHeight="1">
      <c r="A15" s="262" t="s">
        <v>161</v>
      </c>
      <c r="B15" s="263"/>
      <c r="C15" s="262" t="s">
        <v>162</v>
      </c>
      <c r="D15" s="263"/>
    </row>
    <row r="16" spans="1:4" ht="16.5" customHeight="1">
      <c r="A16" s="262" t="s">
        <v>163</v>
      </c>
      <c r="B16" s="263">
        <v>100</v>
      </c>
      <c r="C16" s="265" t="s">
        <v>164</v>
      </c>
      <c r="D16" s="263">
        <f>SUM(D17:D19,D21:D23)</f>
        <v>0</v>
      </c>
    </row>
    <row r="17" spans="1:4" ht="16.5" customHeight="1">
      <c r="A17" s="264" t="s">
        <v>165</v>
      </c>
      <c r="B17" s="263"/>
      <c r="C17" s="264" t="s">
        <v>166</v>
      </c>
      <c r="D17" s="263"/>
    </row>
    <row r="18" spans="1:4" ht="16.5" customHeight="1">
      <c r="A18" s="262" t="s">
        <v>167</v>
      </c>
      <c r="B18" s="263"/>
      <c r="C18" s="262" t="s">
        <v>168</v>
      </c>
      <c r="D18" s="263"/>
    </row>
    <row r="19" spans="1:4" ht="16.5" customHeight="1">
      <c r="A19" s="262" t="s">
        <v>169</v>
      </c>
      <c r="B19" s="263"/>
      <c r="C19" s="264" t="s">
        <v>170</v>
      </c>
      <c r="D19" s="263"/>
    </row>
    <row r="20" spans="1:4" ht="16.5" customHeight="1">
      <c r="A20" s="264" t="s">
        <v>171</v>
      </c>
      <c r="B20" s="263"/>
      <c r="C20" s="264" t="s">
        <v>172</v>
      </c>
      <c r="D20" s="263"/>
    </row>
    <row r="21" spans="1:4" ht="16.5" customHeight="1">
      <c r="A21" s="262" t="s">
        <v>173</v>
      </c>
      <c r="B21" s="263"/>
      <c r="C21" s="262" t="s">
        <v>174</v>
      </c>
      <c r="D21" s="263"/>
    </row>
    <row r="22" spans="1:4" ht="16.5" customHeight="1">
      <c r="A22" s="262" t="s">
        <v>175</v>
      </c>
      <c r="B22" s="263"/>
      <c r="C22" s="262" t="s">
        <v>176</v>
      </c>
      <c r="D22" s="263"/>
    </row>
    <row r="23" spans="1:4" ht="16.5" customHeight="1">
      <c r="A23" s="264" t="s">
        <v>177</v>
      </c>
      <c r="B23" s="263">
        <v>36</v>
      </c>
      <c r="C23" s="262" t="s">
        <v>178</v>
      </c>
      <c r="D23" s="263"/>
    </row>
    <row r="24" spans="1:4" ht="16.5" customHeight="1">
      <c r="A24" s="264" t="s">
        <v>179</v>
      </c>
      <c r="B24" s="263">
        <v>20</v>
      </c>
      <c r="C24" s="262" t="s">
        <v>180</v>
      </c>
      <c r="D24" s="263">
        <f>SUM(D25,D27:D30)</f>
        <v>0</v>
      </c>
    </row>
    <row r="25" spans="1:4" ht="16.5" customHeight="1">
      <c r="A25" s="262" t="s">
        <v>181</v>
      </c>
      <c r="B25" s="263">
        <v>6</v>
      </c>
      <c r="C25" s="262" t="s">
        <v>182</v>
      </c>
      <c r="D25" s="263"/>
    </row>
    <row r="26" spans="1:4" ht="16.5" customHeight="1">
      <c r="A26" s="262" t="s">
        <v>183</v>
      </c>
      <c r="B26" s="263">
        <v>50</v>
      </c>
      <c r="C26" s="264" t="s">
        <v>184</v>
      </c>
      <c r="D26" s="263"/>
    </row>
    <row r="27" spans="1:4" ht="16.5" customHeight="1">
      <c r="A27" s="264" t="s">
        <v>185</v>
      </c>
      <c r="B27" s="263">
        <v>5</v>
      </c>
      <c r="C27" s="264" t="s">
        <v>186</v>
      </c>
      <c r="D27" s="263"/>
    </row>
    <row r="28" spans="1:4" ht="16.5" customHeight="1">
      <c r="A28" s="262" t="s">
        <v>187</v>
      </c>
      <c r="B28" s="263">
        <v>5</v>
      </c>
      <c r="C28" s="265" t="s">
        <v>188</v>
      </c>
      <c r="D28" s="263"/>
    </row>
    <row r="29" spans="1:4" ht="16.5" customHeight="1">
      <c r="A29" s="262" t="s">
        <v>189</v>
      </c>
      <c r="B29" s="263">
        <v>680</v>
      </c>
      <c r="C29" s="265" t="s">
        <v>190</v>
      </c>
      <c r="D29" s="263"/>
    </row>
    <row r="30" spans="1:4" ht="16.5" customHeight="1">
      <c r="A30" s="262" t="s">
        <v>191</v>
      </c>
      <c r="B30" s="263">
        <f>SUM(B31:B32)</f>
        <v>1</v>
      </c>
      <c r="C30" s="265" t="s">
        <v>192</v>
      </c>
      <c r="D30" s="263"/>
    </row>
    <row r="31" spans="1:4" ht="16.5" customHeight="1">
      <c r="A31" s="262" t="s">
        <v>193</v>
      </c>
      <c r="B31" s="263">
        <v>1</v>
      </c>
      <c r="C31" s="265" t="s">
        <v>194</v>
      </c>
      <c r="D31" s="263">
        <f>SUM(D32:D44,D46:D48,B49)</f>
        <v>510</v>
      </c>
    </row>
    <row r="32" spans="1:4" ht="16.5" customHeight="1">
      <c r="A32" s="262" t="s">
        <v>195</v>
      </c>
      <c r="B32" s="263"/>
      <c r="C32" s="265" t="s">
        <v>196</v>
      </c>
      <c r="D32" s="263">
        <v>100</v>
      </c>
    </row>
    <row r="33" spans="1:4" ht="16.5" customHeight="1">
      <c r="A33" s="265" t="s">
        <v>197</v>
      </c>
      <c r="B33" s="263">
        <f>SUM(B34:B35,B37:B40)</f>
        <v>80</v>
      </c>
      <c r="C33" s="265" t="s">
        <v>198</v>
      </c>
      <c r="D33" s="263"/>
    </row>
    <row r="34" spans="1:4" ht="16.5" customHeight="1">
      <c r="A34" s="262" t="s">
        <v>199</v>
      </c>
      <c r="B34" s="263"/>
      <c r="C34" s="265" t="s">
        <v>200</v>
      </c>
      <c r="D34" s="263"/>
    </row>
    <row r="35" spans="1:4" ht="16.5" customHeight="1">
      <c r="A35" s="264" t="s">
        <v>201</v>
      </c>
      <c r="B35" s="263">
        <v>80</v>
      </c>
      <c r="C35" s="265" t="s">
        <v>202</v>
      </c>
      <c r="D35" s="263">
        <v>150</v>
      </c>
    </row>
    <row r="36" spans="1:4" ht="16.5" customHeight="1">
      <c r="A36" s="264" t="s">
        <v>203</v>
      </c>
      <c r="B36" s="263">
        <v>80</v>
      </c>
      <c r="C36" s="265" t="s">
        <v>204</v>
      </c>
      <c r="D36" s="263"/>
    </row>
    <row r="37" spans="1:4" ht="16.5" customHeight="1">
      <c r="A37" s="262" t="s">
        <v>205</v>
      </c>
      <c r="B37" s="263"/>
      <c r="C37" s="265" t="s">
        <v>206</v>
      </c>
      <c r="D37" s="263"/>
    </row>
    <row r="38" spans="1:4" ht="16.5" customHeight="1">
      <c r="A38" s="265" t="s">
        <v>207</v>
      </c>
      <c r="B38" s="263"/>
      <c r="C38" s="265" t="s">
        <v>208</v>
      </c>
      <c r="D38" s="263">
        <v>50</v>
      </c>
    </row>
    <row r="39" spans="1:4" ht="16.5" customHeight="1">
      <c r="A39" s="262" t="s">
        <v>209</v>
      </c>
      <c r="B39" s="263"/>
      <c r="C39" s="265" t="s">
        <v>210</v>
      </c>
      <c r="D39" s="263">
        <v>100</v>
      </c>
    </row>
    <row r="40" spans="1:4" ht="16.5" customHeight="1">
      <c r="A40" s="264" t="s">
        <v>211</v>
      </c>
      <c r="B40" s="263"/>
      <c r="C40" s="265" t="s">
        <v>212</v>
      </c>
      <c r="D40" s="263"/>
    </row>
    <row r="41" spans="1:4" ht="16.5" customHeight="1">
      <c r="A41" s="265" t="s">
        <v>213</v>
      </c>
      <c r="B41" s="263">
        <f>SUM(B42,B43,B48,D5,D6,D9,D15)</f>
        <v>298</v>
      </c>
      <c r="C41" s="265" t="s">
        <v>214</v>
      </c>
      <c r="D41" s="263"/>
    </row>
    <row r="42" spans="1:4" ht="16.5" customHeight="1">
      <c r="A42" s="264" t="s">
        <v>215</v>
      </c>
      <c r="B42" s="263">
        <v>298</v>
      </c>
      <c r="C42" s="265" t="s">
        <v>216</v>
      </c>
      <c r="D42" s="263"/>
    </row>
    <row r="43" spans="1:4" ht="16.5" customHeight="1">
      <c r="A43" s="262" t="s">
        <v>217</v>
      </c>
      <c r="B43" s="263"/>
      <c r="C43" s="265" t="s">
        <v>218</v>
      </c>
      <c r="D43" s="263"/>
    </row>
    <row r="44" spans="1:4" ht="16.5" customHeight="1">
      <c r="A44" s="262" t="s">
        <v>219</v>
      </c>
      <c r="B44" s="263"/>
      <c r="C44" s="265" t="s">
        <v>220</v>
      </c>
      <c r="D44" s="263"/>
    </row>
    <row r="45" spans="1:4" ht="16.5" customHeight="1">
      <c r="A45" s="262" t="s">
        <v>221</v>
      </c>
      <c r="B45" s="263"/>
      <c r="C45" s="265" t="s">
        <v>222</v>
      </c>
      <c r="D45" s="263"/>
    </row>
    <row r="46" spans="1:4" ht="16.5" customHeight="1">
      <c r="A46" s="264" t="s">
        <v>223</v>
      </c>
      <c r="B46" s="263"/>
      <c r="C46" s="265" t="s">
        <v>224</v>
      </c>
      <c r="D46" s="263">
        <v>10</v>
      </c>
    </row>
    <row r="47" spans="1:4" s="123" customFormat="1" ht="16.5" customHeight="1">
      <c r="A47" s="262" t="s">
        <v>225</v>
      </c>
      <c r="B47" s="263"/>
      <c r="C47" s="265" t="s">
        <v>226</v>
      </c>
      <c r="D47" s="263">
        <v>50</v>
      </c>
    </row>
    <row r="48" spans="1:4" s="123" customFormat="1" ht="16.5" customHeight="1">
      <c r="A48" s="264" t="s">
        <v>227</v>
      </c>
      <c r="B48" s="263"/>
      <c r="C48" s="265" t="s">
        <v>228</v>
      </c>
      <c r="D48" s="263">
        <v>50</v>
      </c>
    </row>
    <row r="49" spans="1:4" ht="15.75" customHeight="1">
      <c r="A49" s="265" t="s">
        <v>229</v>
      </c>
      <c r="B49" s="263"/>
      <c r="C49" s="265" t="s">
        <v>230</v>
      </c>
      <c r="D49" s="263">
        <v>1370</v>
      </c>
    </row>
    <row r="50" spans="1:4" ht="15.75" customHeight="1">
      <c r="A50" s="265" t="s">
        <v>231</v>
      </c>
      <c r="B50" s="263">
        <v>180</v>
      </c>
      <c r="C50" s="265" t="s">
        <v>232</v>
      </c>
      <c r="D50" s="263">
        <v>1200</v>
      </c>
    </row>
    <row r="51" spans="1:4" ht="15.75" customHeight="1">
      <c r="A51" s="265" t="s">
        <v>233</v>
      </c>
      <c r="B51" s="263"/>
      <c r="C51" s="265" t="s">
        <v>234</v>
      </c>
      <c r="D51" s="263"/>
    </row>
    <row r="52" spans="1:4" ht="15.75" customHeight="1">
      <c r="A52" s="265" t="s">
        <v>235</v>
      </c>
      <c r="B52" s="263"/>
      <c r="C52" s="265" t="s">
        <v>236</v>
      </c>
      <c r="D52" s="263">
        <v>1550</v>
      </c>
    </row>
    <row r="53" spans="1:4" ht="15.75" customHeight="1">
      <c r="A53" s="265" t="s">
        <v>237</v>
      </c>
      <c r="B53" s="263"/>
      <c r="C53" s="265" t="s">
        <v>238</v>
      </c>
      <c r="D53" s="263">
        <v>1550</v>
      </c>
    </row>
    <row r="54" spans="1:4" ht="15.75" customHeight="1">
      <c r="A54" s="265" t="s">
        <v>239</v>
      </c>
      <c r="B54" s="263">
        <v>80</v>
      </c>
      <c r="C54" s="265" t="s">
        <v>240</v>
      </c>
      <c r="D54" s="263"/>
    </row>
    <row r="55" spans="1:4" ht="15.75" customHeight="1">
      <c r="A55" s="265" t="s">
        <v>241</v>
      </c>
      <c r="B55" s="263"/>
      <c r="C55" s="265" t="s">
        <v>242</v>
      </c>
      <c r="D55" s="263">
        <f>SUM(D56:D57,D59:D60)</f>
        <v>0</v>
      </c>
    </row>
    <row r="56" spans="1:4" ht="15.75" customHeight="1">
      <c r="A56" s="265" t="s">
        <v>243</v>
      </c>
      <c r="B56" s="263"/>
      <c r="C56" s="265" t="s">
        <v>244</v>
      </c>
      <c r="D56" s="263"/>
    </row>
    <row r="57" spans="1:4" ht="15.75" customHeight="1">
      <c r="A57" s="265" t="s">
        <v>245</v>
      </c>
      <c r="B57" s="263"/>
      <c r="C57" s="265" t="s">
        <v>246</v>
      </c>
      <c r="D57" s="263"/>
    </row>
    <row r="58" spans="1:4" ht="15.75" customHeight="1">
      <c r="A58" s="265" t="s">
        <v>247</v>
      </c>
      <c r="B58" s="263"/>
      <c r="C58" s="265" t="s">
        <v>248</v>
      </c>
      <c r="D58" s="263"/>
    </row>
    <row r="59" spans="1:4" ht="15.75" customHeight="1">
      <c r="A59" s="265" t="s">
        <v>249</v>
      </c>
      <c r="B59" s="263"/>
      <c r="C59" s="265" t="s">
        <v>250</v>
      </c>
      <c r="D59" s="263"/>
    </row>
    <row r="60" spans="1:4" ht="15.75" customHeight="1">
      <c r="A60" s="265" t="s">
        <v>251</v>
      </c>
      <c r="B60" s="263"/>
      <c r="C60" s="265" t="s">
        <v>252</v>
      </c>
      <c r="D60" s="263"/>
    </row>
    <row r="61" spans="1:4" ht="15.75" customHeight="1">
      <c r="A61" s="265" t="s">
        <v>253</v>
      </c>
      <c r="B61" s="263"/>
      <c r="C61" s="265" t="s">
        <v>254</v>
      </c>
      <c r="D61" s="263">
        <f>SUM(D62:D64,D66:D67)</f>
        <v>50</v>
      </c>
    </row>
    <row r="62" spans="1:4" ht="15.75" customHeight="1">
      <c r="A62" s="265" t="s">
        <v>255</v>
      </c>
      <c r="B62" s="263"/>
      <c r="C62" s="265" t="s">
        <v>256</v>
      </c>
      <c r="D62" s="263"/>
    </row>
    <row r="63" spans="1:4" ht="15.75" customHeight="1">
      <c r="A63" s="265" t="s">
        <v>257</v>
      </c>
      <c r="B63" s="263">
        <v>50</v>
      </c>
      <c r="C63" s="265" t="s">
        <v>258</v>
      </c>
      <c r="D63" s="263"/>
    </row>
    <row r="64" spans="1:4" ht="15.75" customHeight="1">
      <c r="A64" s="265" t="s">
        <v>259</v>
      </c>
      <c r="B64" s="263">
        <v>50</v>
      </c>
      <c r="C64" s="265" t="s">
        <v>260</v>
      </c>
      <c r="D64" s="263"/>
    </row>
    <row r="65" spans="1:4" ht="15.75" customHeight="1">
      <c r="A65" s="265" t="s">
        <v>261</v>
      </c>
      <c r="B65" s="263"/>
      <c r="C65" s="265" t="s">
        <v>262</v>
      </c>
      <c r="D65" s="263"/>
    </row>
    <row r="66" spans="1:4" ht="15.75" customHeight="1">
      <c r="A66" s="265" t="s">
        <v>263</v>
      </c>
      <c r="B66" s="263"/>
      <c r="C66" s="265" t="s">
        <v>264</v>
      </c>
      <c r="D66" s="263"/>
    </row>
    <row r="67" spans="1:4" ht="15.75" customHeight="1">
      <c r="A67" s="265" t="s">
        <v>265</v>
      </c>
      <c r="B67" s="263"/>
      <c r="C67" s="265" t="s">
        <v>266</v>
      </c>
      <c r="D67" s="263">
        <v>50</v>
      </c>
    </row>
    <row r="68" spans="1:4" ht="15.75" customHeight="1">
      <c r="A68" s="265" t="s">
        <v>267</v>
      </c>
      <c r="B68" s="263"/>
      <c r="C68" s="265" t="s">
        <v>268</v>
      </c>
      <c r="D68" s="263">
        <f>SUM(D69:D70,D72:D73)</f>
        <v>50</v>
      </c>
    </row>
    <row r="69" spans="1:4" ht="15.75" customHeight="1">
      <c r="A69" s="265" t="s">
        <v>269</v>
      </c>
      <c r="B69" s="263"/>
      <c r="C69" s="265" t="s">
        <v>270</v>
      </c>
      <c r="D69" s="263"/>
    </row>
    <row r="70" spans="1:4" ht="15.75" customHeight="1">
      <c r="A70" s="265" t="s">
        <v>271</v>
      </c>
      <c r="B70" s="263"/>
      <c r="C70" s="265" t="s">
        <v>272</v>
      </c>
      <c r="D70" s="263"/>
    </row>
    <row r="71" spans="1:4" ht="15.75" customHeight="1">
      <c r="A71" s="265" t="s">
        <v>273</v>
      </c>
      <c r="B71" s="263">
        <v>350</v>
      </c>
      <c r="C71" s="265" t="s">
        <v>274</v>
      </c>
      <c r="D71" s="263"/>
    </row>
    <row r="72" spans="1:4" ht="15.75" customHeight="1">
      <c r="A72" s="265" t="s">
        <v>275</v>
      </c>
      <c r="B72" s="263"/>
      <c r="C72" s="265" t="s">
        <v>276</v>
      </c>
      <c r="D72" s="263"/>
    </row>
    <row r="73" spans="1:4" ht="15.75" customHeight="1">
      <c r="A73" s="265" t="s">
        <v>277</v>
      </c>
      <c r="B73" s="263"/>
      <c r="C73" s="265" t="s">
        <v>278</v>
      </c>
      <c r="D73" s="263">
        <v>50</v>
      </c>
    </row>
    <row r="74" spans="1:4" ht="15.75" customHeight="1">
      <c r="A74" s="265" t="s">
        <v>279</v>
      </c>
      <c r="B74" s="263"/>
      <c r="C74" s="265" t="s">
        <v>280</v>
      </c>
      <c r="D74" s="263">
        <f>SUM(D75)</f>
        <v>0</v>
      </c>
    </row>
    <row r="75" spans="1:4" ht="15.75" customHeight="1">
      <c r="A75" s="265" t="s">
        <v>281</v>
      </c>
      <c r="B75" s="263">
        <v>150</v>
      </c>
      <c r="C75" s="265" t="s">
        <v>282</v>
      </c>
      <c r="D75" s="263"/>
    </row>
    <row r="76" spans="1:4" ht="15.75" customHeight="1">
      <c r="A76" s="265" t="s">
        <v>283</v>
      </c>
      <c r="B76" s="263"/>
      <c r="C76" s="265" t="s">
        <v>284</v>
      </c>
      <c r="D76" s="263">
        <f>D77</f>
        <v>0</v>
      </c>
    </row>
    <row r="77" spans="1:4" ht="15.75" customHeight="1">
      <c r="A77" s="265" t="s">
        <v>285</v>
      </c>
      <c r="B77" s="263"/>
      <c r="C77" s="265" t="s">
        <v>286</v>
      </c>
      <c r="D77" s="263"/>
    </row>
    <row r="78" spans="1:4" ht="15.75" customHeight="1">
      <c r="A78" s="265" t="s">
        <v>287</v>
      </c>
      <c r="B78" s="263"/>
      <c r="C78" s="265" t="s">
        <v>288</v>
      </c>
      <c r="D78" s="263">
        <f>SUM(D79,D81)</f>
        <v>0</v>
      </c>
    </row>
    <row r="79" spans="1:4" ht="15.75" customHeight="1">
      <c r="A79" s="265" t="s">
        <v>289</v>
      </c>
      <c r="B79" s="263"/>
      <c r="C79" s="265" t="s">
        <v>290</v>
      </c>
      <c r="D79" s="263"/>
    </row>
    <row r="80" spans="1:4" ht="15.75" customHeight="1">
      <c r="A80" s="265" t="s">
        <v>291</v>
      </c>
      <c r="B80" s="263"/>
      <c r="C80" s="265" t="s">
        <v>292</v>
      </c>
      <c r="D80" s="263"/>
    </row>
    <row r="81" spans="1:4" ht="15.75" customHeight="1">
      <c r="A81" s="265" t="s">
        <v>293</v>
      </c>
      <c r="B81" s="263">
        <v>200</v>
      </c>
      <c r="C81" s="265" t="s">
        <v>294</v>
      </c>
      <c r="D81" s="263"/>
    </row>
    <row r="82" spans="1:4" ht="15.75" customHeight="1">
      <c r="A82" s="265" t="s">
        <v>295</v>
      </c>
      <c r="B82" s="263"/>
      <c r="C82" s="265" t="s">
        <v>105</v>
      </c>
      <c r="D82" s="263"/>
    </row>
    <row r="83" spans="1:4" ht="15.75" customHeight="1">
      <c r="A83" s="265" t="s">
        <v>296</v>
      </c>
      <c r="B83" s="263"/>
      <c r="C83" s="265" t="s">
        <v>297</v>
      </c>
      <c r="D83" s="263"/>
    </row>
    <row r="84" spans="1:4" ht="15.75" customHeight="1">
      <c r="A84" s="265" t="s">
        <v>298</v>
      </c>
      <c r="B84" s="263"/>
      <c r="C84" s="265" t="s">
        <v>299</v>
      </c>
      <c r="D84" s="263"/>
    </row>
    <row r="85" spans="1:4" ht="15.75" customHeight="1">
      <c r="A85" s="265" t="s">
        <v>103</v>
      </c>
      <c r="B85" s="263">
        <f>SUM(B86,B88:B91)</f>
        <v>0</v>
      </c>
      <c r="C85" s="265" t="s">
        <v>300</v>
      </c>
      <c r="D85" s="263"/>
    </row>
    <row r="86" spans="1:4" ht="15.75" customHeight="1">
      <c r="A86" s="265" t="s">
        <v>301</v>
      </c>
      <c r="B86" s="263"/>
      <c r="C86" s="265" t="s">
        <v>302</v>
      </c>
      <c r="D86" s="263"/>
    </row>
    <row r="87" spans="1:4" ht="15.75" customHeight="1">
      <c r="A87" s="265" t="s">
        <v>303</v>
      </c>
      <c r="B87" s="263"/>
      <c r="C87" s="265" t="s">
        <v>304</v>
      </c>
      <c r="D87" s="263"/>
    </row>
    <row r="88" spans="1:4" ht="15.75" customHeight="1">
      <c r="A88" s="265" t="s">
        <v>305</v>
      </c>
      <c r="B88" s="263"/>
      <c r="C88" s="265" t="s">
        <v>306</v>
      </c>
      <c r="D88" s="263"/>
    </row>
    <row r="89" spans="1:4" ht="15.75" customHeight="1">
      <c r="A89" s="265" t="s">
        <v>307</v>
      </c>
      <c r="B89" s="263"/>
      <c r="C89" s="265" t="s">
        <v>308</v>
      </c>
      <c r="D89" s="263"/>
    </row>
    <row r="90" spans="1:4" ht="15.75" customHeight="1">
      <c r="A90" s="265" t="s">
        <v>309</v>
      </c>
      <c r="B90" s="263"/>
      <c r="C90" s="265" t="s">
        <v>310</v>
      </c>
      <c r="D90" s="263"/>
    </row>
    <row r="91" spans="1:4" ht="15.75" customHeight="1">
      <c r="A91" s="265" t="s">
        <v>311</v>
      </c>
      <c r="B91" s="263"/>
      <c r="C91" s="265" t="s">
        <v>312</v>
      </c>
      <c r="D91" s="263"/>
    </row>
    <row r="92" spans="1:4" ht="15.75" customHeight="1">
      <c r="A92" s="265" t="s">
        <v>104</v>
      </c>
      <c r="B92" s="263">
        <v>4120</v>
      </c>
      <c r="C92" s="266" t="s">
        <v>406</v>
      </c>
      <c r="D92" s="267">
        <v>60</v>
      </c>
    </row>
    <row r="93" spans="1:4" ht="15.75" customHeight="1">
      <c r="A93" s="265" t="s">
        <v>313</v>
      </c>
      <c r="B93" s="263"/>
      <c r="C93" s="265" t="s">
        <v>106</v>
      </c>
      <c r="D93" s="267"/>
    </row>
    <row r="94" spans="1:4" ht="15.75" customHeight="1">
      <c r="A94" s="265" t="s">
        <v>314</v>
      </c>
      <c r="B94" s="263"/>
      <c r="C94" s="268" t="s">
        <v>315</v>
      </c>
      <c r="D94" s="269">
        <f>B5+B30+B33+B41+D16+D24+D31+B50+B71+B85+B92+D55+D61+D68+D74+D76+D78+D82+D87+D91+D92+D93</f>
        <v>9211</v>
      </c>
    </row>
  </sheetData>
  <sheetProtection/>
  <mergeCells count="1">
    <mergeCell ref="A2:D2"/>
  </mergeCells>
  <printOptions horizontalCentered="1"/>
  <pageMargins left="0.5905511811023623" right="0.31496062992125984" top="0.6299212598425197" bottom="1.3779527559055118" header="0.5118110236220472" footer="0.07874015748031496"/>
  <pageSetup fitToHeight="0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22" sqref="A22"/>
    </sheetView>
  </sheetViews>
  <sheetFormatPr defaultColWidth="12.16015625" defaultRowHeight="11.25"/>
  <cols>
    <col min="1" max="1" width="43.5" style="95" customWidth="1"/>
    <col min="2" max="2" width="19" style="94" customWidth="1"/>
    <col min="3" max="3" width="18" style="94" customWidth="1"/>
    <col min="4" max="4" width="17.66015625" style="94" customWidth="1"/>
    <col min="5" max="16384" width="12.16015625" style="95" customWidth="1"/>
  </cols>
  <sheetData>
    <row r="1" spans="1:7" s="145" customFormat="1" ht="15" customHeight="1">
      <c r="A1" s="146" t="s">
        <v>360</v>
      </c>
      <c r="B1" s="146"/>
      <c r="C1" s="146"/>
      <c r="D1" s="146"/>
      <c r="E1" s="146"/>
      <c r="F1" s="146"/>
      <c r="G1" s="146"/>
    </row>
    <row r="2" spans="1:4" s="96" customFormat="1" ht="23.25" customHeight="1">
      <c r="A2" s="196" t="s">
        <v>383</v>
      </c>
      <c r="B2" s="196"/>
      <c r="C2" s="196"/>
      <c r="D2" s="196"/>
    </row>
    <row r="3" spans="1:4" s="93" customFormat="1" ht="18" customHeight="1">
      <c r="A3" s="97"/>
      <c r="B3" s="144"/>
      <c r="C3" s="98"/>
      <c r="D3" s="143" t="s">
        <v>8</v>
      </c>
    </row>
    <row r="4" spans="1:4" s="142" customFormat="1" ht="22.5" customHeight="1">
      <c r="A4" s="197" t="s">
        <v>10</v>
      </c>
      <c r="B4" s="205" t="s">
        <v>384</v>
      </c>
      <c r="C4" s="209"/>
      <c r="D4" s="206"/>
    </row>
    <row r="5" spans="1:4" s="139" customFormat="1" ht="22.5" customHeight="1">
      <c r="A5" s="198"/>
      <c r="B5" s="141" t="s">
        <v>354</v>
      </c>
      <c r="C5" s="140" t="s">
        <v>353</v>
      </c>
      <c r="D5" s="140" t="s">
        <v>352</v>
      </c>
    </row>
    <row r="6" spans="1:5" s="101" customFormat="1" ht="25.5" customHeight="1">
      <c r="A6" s="148" t="s">
        <v>0</v>
      </c>
      <c r="B6" s="149">
        <v>3512</v>
      </c>
      <c r="C6" s="160">
        <v>1918</v>
      </c>
      <c r="D6" s="160">
        <v>1954</v>
      </c>
      <c r="E6" s="138"/>
    </row>
    <row r="7" spans="1:5" s="101" customFormat="1" ht="25.5" customHeight="1">
      <c r="A7" s="148" t="s">
        <v>46</v>
      </c>
      <c r="B7" s="149">
        <v>1</v>
      </c>
      <c r="C7" s="160"/>
      <c r="D7" s="160">
        <v>1</v>
      </c>
      <c r="E7" s="137"/>
    </row>
    <row r="8" spans="1:5" s="101" customFormat="1" ht="25.5" customHeight="1">
      <c r="A8" s="148" t="s">
        <v>47</v>
      </c>
      <c r="B8" s="149">
        <v>80</v>
      </c>
      <c r="C8" s="160">
        <v>75</v>
      </c>
      <c r="D8" s="160">
        <v>5</v>
      </c>
      <c r="E8" s="137"/>
    </row>
    <row r="9" spans="1:5" s="101" customFormat="1" ht="25.5" customHeight="1">
      <c r="A9" s="148" t="s">
        <v>48</v>
      </c>
      <c r="B9" s="149">
        <v>298</v>
      </c>
      <c r="C9" s="160">
        <v>298</v>
      </c>
      <c r="D9" s="160"/>
      <c r="E9" s="137"/>
    </row>
    <row r="10" spans="1:5" s="101" customFormat="1" ht="25.5" customHeight="1">
      <c r="A10" s="151" t="s">
        <v>399</v>
      </c>
      <c r="B10" s="149">
        <v>510</v>
      </c>
      <c r="C10" s="160">
        <v>152</v>
      </c>
      <c r="D10" s="160">
        <v>358</v>
      </c>
      <c r="E10" s="137"/>
    </row>
    <row r="11" spans="1:5" s="101" customFormat="1" ht="25.5" customHeight="1">
      <c r="A11" s="151" t="s">
        <v>400</v>
      </c>
      <c r="B11" s="149">
        <v>180</v>
      </c>
      <c r="C11" s="160"/>
      <c r="D11" s="160">
        <v>180</v>
      </c>
      <c r="E11" s="137"/>
    </row>
    <row r="12" spans="1:5" s="101" customFormat="1" ht="25.5" customHeight="1">
      <c r="A12" s="151" t="s">
        <v>401</v>
      </c>
      <c r="B12" s="149">
        <v>350</v>
      </c>
      <c r="C12" s="160"/>
      <c r="D12" s="160">
        <v>350</v>
      </c>
      <c r="E12" s="137"/>
    </row>
    <row r="13" spans="1:5" s="101" customFormat="1" ht="25.5" customHeight="1">
      <c r="A13" s="151" t="s">
        <v>402</v>
      </c>
      <c r="B13" s="149">
        <v>4120</v>
      </c>
      <c r="C13" s="160">
        <v>1050</v>
      </c>
      <c r="D13" s="160">
        <v>3070</v>
      </c>
      <c r="E13" s="137"/>
    </row>
    <row r="14" spans="1:5" s="101" customFormat="1" ht="25.5" customHeight="1">
      <c r="A14" s="151" t="s">
        <v>403</v>
      </c>
      <c r="B14" s="149">
        <v>50</v>
      </c>
      <c r="C14" s="160"/>
      <c r="D14" s="149">
        <v>50</v>
      </c>
      <c r="E14" s="137"/>
    </row>
    <row r="15" spans="1:5" s="101" customFormat="1" ht="25.5" customHeight="1">
      <c r="A15" s="151" t="s">
        <v>404</v>
      </c>
      <c r="B15" s="149">
        <v>50</v>
      </c>
      <c r="C15" s="160"/>
      <c r="D15" s="149">
        <v>50</v>
      </c>
      <c r="E15" s="137"/>
    </row>
    <row r="16" spans="1:5" s="101" customFormat="1" ht="25.5" customHeight="1">
      <c r="A16" s="151" t="s">
        <v>405</v>
      </c>
      <c r="B16" s="149">
        <v>60</v>
      </c>
      <c r="C16" s="160"/>
      <c r="D16" s="149">
        <v>60</v>
      </c>
      <c r="E16" s="137"/>
    </row>
    <row r="17" spans="1:4" s="132" customFormat="1" ht="25.5" customHeight="1">
      <c r="A17" s="136" t="s">
        <v>351</v>
      </c>
      <c r="B17" s="135">
        <f>SUM(B6:B16)</f>
        <v>9211</v>
      </c>
      <c r="C17" s="134">
        <f>SUM(C6:C16)</f>
        <v>3493</v>
      </c>
      <c r="D17" s="133">
        <f>B17-C17</f>
        <v>5718</v>
      </c>
    </row>
    <row r="27" ht="14.25">
      <c r="A27" s="131"/>
    </row>
    <row r="28" ht="14.25">
      <c r="A28" s="131"/>
    </row>
    <row r="29" ht="14.25">
      <c r="A29" s="131"/>
    </row>
    <row r="30" ht="14.25">
      <c r="A30" s="131"/>
    </row>
    <row r="31" ht="14.25">
      <c r="A31" s="131"/>
    </row>
    <row r="32" ht="14.25">
      <c r="A32" s="131"/>
    </row>
    <row r="33" ht="14.25">
      <c r="A33" s="131"/>
    </row>
    <row r="34" ht="14.25">
      <c r="A34" s="131"/>
    </row>
    <row r="35" ht="14.25">
      <c r="A35" s="131"/>
    </row>
    <row r="36" ht="14.25">
      <c r="A36" s="131"/>
    </row>
    <row r="37" ht="14.25">
      <c r="A37" s="131"/>
    </row>
    <row r="38" ht="14.25">
      <c r="A38" s="131"/>
    </row>
    <row r="39" ht="14.25">
      <c r="A39" s="131"/>
    </row>
    <row r="40" ht="14.25">
      <c r="A40" s="131"/>
    </row>
    <row r="41" ht="14.25">
      <c r="A41" s="131"/>
    </row>
    <row r="42" ht="14.25">
      <c r="A42" s="131"/>
    </row>
    <row r="43" ht="14.25">
      <c r="A43" s="131"/>
    </row>
    <row r="44" ht="14.25">
      <c r="A44" s="131"/>
    </row>
    <row r="45" ht="14.25">
      <c r="A45" s="131"/>
    </row>
    <row r="46" ht="14.25">
      <c r="A46" s="131"/>
    </row>
    <row r="47" ht="14.25">
      <c r="A47" s="131"/>
    </row>
    <row r="48" ht="14.25">
      <c r="A48" s="131"/>
    </row>
    <row r="49" ht="14.25">
      <c r="A49" s="131"/>
    </row>
    <row r="50" ht="14.25">
      <c r="A50" s="131"/>
    </row>
  </sheetData>
  <sheetProtection/>
  <mergeCells count="3">
    <mergeCell ref="A2:D2"/>
    <mergeCell ref="A4:A5"/>
    <mergeCell ref="B4:D4"/>
  </mergeCells>
  <printOptions/>
  <pageMargins left="1.0236220472440944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F17" sqref="F17"/>
    </sheetView>
  </sheetViews>
  <sheetFormatPr defaultColWidth="9.33203125" defaultRowHeight="11.25"/>
  <cols>
    <col min="1" max="1" width="47.83203125" style="130" customWidth="1"/>
    <col min="2" max="2" width="50.5" style="125" customWidth="1"/>
    <col min="3" max="16384" width="9.33203125" style="126" customWidth="1"/>
  </cols>
  <sheetData>
    <row r="1" ht="15" customHeight="1">
      <c r="A1" s="124" t="s">
        <v>361</v>
      </c>
    </row>
    <row r="2" spans="1:2" s="127" customFormat="1" ht="52.5" customHeight="1">
      <c r="A2" s="210" t="s">
        <v>385</v>
      </c>
      <c r="B2" s="210"/>
    </row>
    <row r="3" spans="1:2" ht="14.25">
      <c r="A3" s="211" t="s">
        <v>316</v>
      </c>
      <c r="B3" s="211"/>
    </row>
    <row r="4" spans="1:2" ht="25.5" customHeight="1">
      <c r="A4" s="128" t="s">
        <v>317</v>
      </c>
      <c r="B4" s="128" t="s">
        <v>373</v>
      </c>
    </row>
    <row r="5" spans="1:2" s="129" customFormat="1" ht="21" customHeight="1">
      <c r="A5" s="270" t="s">
        <v>318</v>
      </c>
      <c r="B5" s="271">
        <f>SUM(B6:B10)</f>
        <v>2248</v>
      </c>
    </row>
    <row r="6" spans="1:2" s="124" customFormat="1" ht="21" customHeight="1">
      <c r="A6" s="272" t="s">
        <v>319</v>
      </c>
      <c r="B6" s="273">
        <v>421</v>
      </c>
    </row>
    <row r="7" spans="1:2" s="124" customFormat="1" ht="21" customHeight="1">
      <c r="A7" s="272" t="s">
        <v>320</v>
      </c>
      <c r="B7" s="273">
        <v>1171</v>
      </c>
    </row>
    <row r="8" spans="1:2" s="124" customFormat="1" ht="21" customHeight="1">
      <c r="A8" s="272" t="s">
        <v>321</v>
      </c>
      <c r="B8" s="273">
        <v>196</v>
      </c>
    </row>
    <row r="9" spans="1:2" s="124" customFormat="1" ht="21" customHeight="1">
      <c r="A9" s="272" t="s">
        <v>322</v>
      </c>
      <c r="B9" s="273">
        <v>310</v>
      </c>
    </row>
    <row r="10" spans="1:2" s="124" customFormat="1" ht="21" customHeight="1">
      <c r="A10" s="272" t="s">
        <v>323</v>
      </c>
      <c r="B10" s="273">
        <v>150</v>
      </c>
    </row>
    <row r="11" spans="1:2" s="129" customFormat="1" ht="21" customHeight="1">
      <c r="A11" s="270" t="s">
        <v>324</v>
      </c>
      <c r="B11" s="273">
        <f>SUM(B12:B29)</f>
        <v>879</v>
      </c>
    </row>
    <row r="12" spans="1:2" s="124" customFormat="1" ht="21" customHeight="1">
      <c r="A12" s="272" t="s">
        <v>325</v>
      </c>
      <c r="B12" s="273">
        <v>230</v>
      </c>
    </row>
    <row r="13" spans="1:2" s="124" customFormat="1" ht="21" customHeight="1">
      <c r="A13" s="272" t="s">
        <v>326</v>
      </c>
      <c r="B13" s="273">
        <v>1</v>
      </c>
    </row>
    <row r="14" spans="1:2" s="124" customFormat="1" ht="21" customHeight="1">
      <c r="A14" s="272" t="s">
        <v>327</v>
      </c>
      <c r="B14" s="273">
        <v>5</v>
      </c>
    </row>
    <row r="15" spans="1:2" s="124" customFormat="1" ht="21" customHeight="1">
      <c r="A15" s="272" t="s">
        <v>328</v>
      </c>
      <c r="B15" s="273">
        <v>90</v>
      </c>
    </row>
    <row r="16" spans="1:2" s="124" customFormat="1" ht="21" customHeight="1">
      <c r="A16" s="272" t="s">
        <v>329</v>
      </c>
      <c r="B16" s="273">
        <v>27</v>
      </c>
    </row>
    <row r="17" spans="1:2" s="124" customFormat="1" ht="21" customHeight="1">
      <c r="A17" s="272" t="s">
        <v>330</v>
      </c>
      <c r="B17" s="273">
        <v>5</v>
      </c>
    </row>
    <row r="18" spans="1:2" s="124" customFormat="1" ht="21" customHeight="1">
      <c r="A18" s="272" t="s">
        <v>331</v>
      </c>
      <c r="B18" s="273">
        <v>6</v>
      </c>
    </row>
    <row r="19" spans="1:2" s="124" customFormat="1" ht="21" customHeight="1">
      <c r="A19" s="272" t="s">
        <v>332</v>
      </c>
      <c r="B19" s="273">
        <v>25</v>
      </c>
    </row>
    <row r="20" spans="1:2" s="124" customFormat="1" ht="21" customHeight="1">
      <c r="A20" s="272" t="s">
        <v>333</v>
      </c>
      <c r="B20" s="273">
        <v>4</v>
      </c>
    </row>
    <row r="21" spans="1:2" s="124" customFormat="1" ht="21" customHeight="1">
      <c r="A21" s="272" t="s">
        <v>334</v>
      </c>
      <c r="B21" s="273">
        <v>1</v>
      </c>
    </row>
    <row r="22" spans="1:2" s="124" customFormat="1" ht="21" customHeight="1">
      <c r="A22" s="272" t="s">
        <v>335</v>
      </c>
      <c r="B22" s="273">
        <v>1</v>
      </c>
    </row>
    <row r="23" spans="1:2" s="124" customFormat="1" ht="21" customHeight="1">
      <c r="A23" s="272" t="s">
        <v>336</v>
      </c>
      <c r="B23" s="273">
        <v>100</v>
      </c>
    </row>
    <row r="24" spans="1:2" s="124" customFormat="1" ht="20.25" customHeight="1">
      <c r="A24" s="272" t="s">
        <v>337</v>
      </c>
      <c r="B24" s="273">
        <v>70</v>
      </c>
    </row>
    <row r="25" spans="1:2" s="124" customFormat="1" ht="20.25" customHeight="1">
      <c r="A25" s="272" t="s">
        <v>338</v>
      </c>
      <c r="B25" s="273">
        <v>27</v>
      </c>
    </row>
    <row r="26" spans="1:2" s="124" customFormat="1" ht="20.25" customHeight="1">
      <c r="A26" s="272" t="s">
        <v>339</v>
      </c>
      <c r="B26" s="273">
        <v>55</v>
      </c>
    </row>
    <row r="27" spans="1:2" s="124" customFormat="1" ht="20.25" customHeight="1">
      <c r="A27" s="272" t="s">
        <v>340</v>
      </c>
      <c r="B27" s="273">
        <v>36.7</v>
      </c>
    </row>
    <row r="28" spans="1:2" s="124" customFormat="1" ht="20.25" customHeight="1">
      <c r="A28" s="272" t="s">
        <v>341</v>
      </c>
      <c r="B28" s="273">
        <v>65.3</v>
      </c>
    </row>
    <row r="29" spans="1:2" s="124" customFormat="1" ht="20.25" customHeight="1">
      <c r="A29" s="272" t="s">
        <v>342</v>
      </c>
      <c r="B29" s="273">
        <v>130</v>
      </c>
    </row>
    <row r="30" spans="1:2" s="129" customFormat="1" ht="20.25" customHeight="1">
      <c r="A30" s="270" t="s">
        <v>343</v>
      </c>
      <c r="B30" s="273">
        <f>SUM(B31:B36)</f>
        <v>278</v>
      </c>
    </row>
    <row r="31" spans="1:2" s="124" customFormat="1" ht="20.25" customHeight="1">
      <c r="A31" s="272" t="s">
        <v>344</v>
      </c>
      <c r="B31" s="273">
        <v>2</v>
      </c>
    </row>
    <row r="32" spans="1:2" s="124" customFormat="1" ht="20.25" customHeight="1">
      <c r="A32" s="272" t="s">
        <v>345</v>
      </c>
      <c r="B32" s="273">
        <v>80</v>
      </c>
    </row>
    <row r="33" spans="1:2" s="124" customFormat="1" ht="20.25" customHeight="1">
      <c r="A33" s="272" t="s">
        <v>346</v>
      </c>
      <c r="B33" s="273">
        <v>23</v>
      </c>
    </row>
    <row r="34" spans="1:2" s="124" customFormat="1" ht="20.25" customHeight="1">
      <c r="A34" s="272" t="s">
        <v>347</v>
      </c>
      <c r="B34" s="273">
        <v>40</v>
      </c>
    </row>
    <row r="35" spans="1:2" s="124" customFormat="1" ht="20.25" customHeight="1">
      <c r="A35" s="272" t="s">
        <v>348</v>
      </c>
      <c r="B35" s="273">
        <v>120</v>
      </c>
    </row>
    <row r="36" spans="1:2" s="124" customFormat="1" ht="20.25" customHeight="1">
      <c r="A36" s="272" t="s">
        <v>349</v>
      </c>
      <c r="B36" s="274">
        <v>13</v>
      </c>
    </row>
    <row r="37" spans="1:2" s="124" customFormat="1" ht="20.25" customHeight="1">
      <c r="A37" s="270" t="s">
        <v>350</v>
      </c>
      <c r="B37" s="274">
        <v>88</v>
      </c>
    </row>
    <row r="38" spans="1:2" s="129" customFormat="1" ht="20.25" customHeight="1">
      <c r="A38" s="275" t="s">
        <v>363</v>
      </c>
      <c r="B38" s="271">
        <f>B5+B11+B30+B37</f>
        <v>3493</v>
      </c>
    </row>
  </sheetData>
  <sheetProtection/>
  <mergeCells count="2">
    <mergeCell ref="A2:B2"/>
    <mergeCell ref="A3:B3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7"/>
  <sheetViews>
    <sheetView showGridLines="0" showZeros="0" zoomScalePageLayoutView="0" workbookViewId="0" topLeftCell="A4">
      <selection activeCell="I12" sqref="I12"/>
    </sheetView>
  </sheetViews>
  <sheetFormatPr defaultColWidth="10.5" defaultRowHeight="18.75" customHeight="1"/>
  <cols>
    <col min="1" max="1" width="14.66015625" style="0" customWidth="1"/>
    <col min="2" max="2" width="7.66015625" style="0" customWidth="1"/>
    <col min="3" max="3" width="20.5" style="0" customWidth="1"/>
    <col min="4" max="4" width="18.83203125" style="0" customWidth="1"/>
    <col min="5" max="5" width="20.66015625" style="0" customWidth="1"/>
    <col min="6" max="6" width="20" style="0" customWidth="1"/>
    <col min="7" max="7" width="20.83203125" style="0" customWidth="1"/>
    <col min="8" max="246" width="10.33203125" style="0" customWidth="1"/>
  </cols>
  <sheetData>
    <row r="1" spans="1:173" ht="16.5" customHeight="1">
      <c r="A1" s="124" t="s">
        <v>362</v>
      </c>
      <c r="D1" s="2"/>
      <c r="E1" s="3"/>
      <c r="F1" s="4"/>
      <c r="G1" s="1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</row>
    <row r="2" spans="1:173" ht="29.25" customHeight="1">
      <c r="A2" s="219" t="s">
        <v>365</v>
      </c>
      <c r="B2" s="219"/>
      <c r="C2" s="219"/>
      <c r="D2" s="219"/>
      <c r="E2" s="219"/>
      <c r="F2" s="219"/>
      <c r="G2" s="219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</row>
    <row r="3" spans="4:173" ht="24.75" customHeight="1">
      <c r="D3" s="8"/>
      <c r="E3" s="9"/>
      <c r="F3" s="4"/>
      <c r="G3" s="13" t="s">
        <v>8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</row>
    <row r="4" spans="1:169" ht="43.5" customHeight="1">
      <c r="A4" s="215" t="s">
        <v>1</v>
      </c>
      <c r="B4" s="216"/>
      <c r="C4" s="222" t="s">
        <v>2</v>
      </c>
      <c r="D4" s="220" t="s">
        <v>3</v>
      </c>
      <c r="E4" s="220"/>
      <c r="F4" s="220"/>
      <c r="G4" s="221" t="s">
        <v>7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</row>
    <row r="5" spans="1:169" ht="43.5" customHeight="1">
      <c r="A5" s="217"/>
      <c r="B5" s="218"/>
      <c r="C5" s="222"/>
      <c r="D5" s="10" t="s">
        <v>4</v>
      </c>
      <c r="E5" s="11" t="s">
        <v>5</v>
      </c>
      <c r="F5" s="12" t="s">
        <v>6</v>
      </c>
      <c r="G5" s="22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</row>
    <row r="6" spans="1:169" s="1" customFormat="1" ht="43.5" customHeight="1">
      <c r="A6" s="213">
        <v>41.86</v>
      </c>
      <c r="B6" s="214"/>
      <c r="C6" s="14"/>
      <c r="D6" s="15">
        <v>36.71</v>
      </c>
      <c r="E6" s="16">
        <v>0</v>
      </c>
      <c r="F6" s="17">
        <v>36.71</v>
      </c>
      <c r="G6" s="17">
        <v>5.15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7" ht="207" customHeight="1">
      <c r="A7" s="212" t="s">
        <v>397</v>
      </c>
      <c r="B7" s="212"/>
      <c r="C7" s="212"/>
      <c r="D7" s="212"/>
      <c r="E7" s="212"/>
      <c r="F7" s="212"/>
      <c r="G7" s="212"/>
    </row>
  </sheetData>
  <sheetProtection formatCells="0" formatColumns="0" formatRows="0"/>
  <mergeCells count="7">
    <mergeCell ref="A7:G7"/>
    <mergeCell ref="A6:B6"/>
    <mergeCell ref="A4:B5"/>
    <mergeCell ref="A2:G2"/>
    <mergeCell ref="D4:F4"/>
    <mergeCell ref="G4:G5"/>
    <mergeCell ref="C4:C5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L30" sqref="L30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Zeros="0" zoomScaleSheetLayoutView="85" zoomScalePageLayoutView="0" workbookViewId="0" topLeftCell="A1">
      <pane xSplit="1" ySplit="5" topLeftCell="B24" activePane="bottomRight" state="frozen"/>
      <selection pane="topLeft" activeCell="D1" sqref="D1:F16384"/>
      <selection pane="topRight" activeCell="D1" sqref="D1:F16384"/>
      <selection pane="bottomLeft" activeCell="D1" sqref="D1:F16384"/>
      <selection pane="bottomRight" activeCell="E39" sqref="E39"/>
    </sheetView>
  </sheetViews>
  <sheetFormatPr defaultColWidth="9.33203125" defaultRowHeight="11.25"/>
  <cols>
    <col min="1" max="1" width="35.83203125" style="19" customWidth="1"/>
    <col min="2" max="3" width="14.83203125" style="19" customWidth="1"/>
    <col min="4" max="4" width="9.66015625" style="20" customWidth="1"/>
    <col min="5" max="5" width="9.66015625" style="21" customWidth="1"/>
    <col min="6" max="6" width="14" style="22" customWidth="1"/>
    <col min="7" max="7" width="15" style="19" bestFit="1" customWidth="1"/>
    <col min="8" max="16384" width="9.33203125" style="19" customWidth="1"/>
  </cols>
  <sheetData>
    <row r="1" ht="14.25">
      <c r="A1" s="18" t="s">
        <v>9</v>
      </c>
    </row>
    <row r="2" spans="1:6" s="23" customFormat="1" ht="24.75" customHeight="1">
      <c r="A2" s="162" t="s">
        <v>366</v>
      </c>
      <c r="B2" s="162"/>
      <c r="C2" s="162"/>
      <c r="D2" s="162"/>
      <c r="E2" s="162"/>
      <c r="F2" s="162"/>
    </row>
    <row r="3" spans="1:6" s="18" customFormat="1" ht="12.75" customHeight="1">
      <c r="A3" s="24"/>
      <c r="B3" s="24"/>
      <c r="C3" s="24"/>
      <c r="D3" s="25"/>
      <c r="E3" s="26"/>
      <c r="F3" s="27" t="s">
        <v>8</v>
      </c>
    </row>
    <row r="4" spans="1:6" s="18" customFormat="1" ht="16.5" customHeight="1">
      <c r="A4" s="163" t="s">
        <v>10</v>
      </c>
      <c r="B4" s="165" t="s">
        <v>367</v>
      </c>
      <c r="C4" s="167" t="s">
        <v>368</v>
      </c>
      <c r="D4" s="168" t="s">
        <v>369</v>
      </c>
      <c r="E4" s="169"/>
      <c r="F4" s="170"/>
    </row>
    <row r="5" spans="1:6" s="31" customFormat="1" ht="16.5" customHeight="1">
      <c r="A5" s="164"/>
      <c r="B5" s="166"/>
      <c r="C5" s="167" t="s">
        <v>11</v>
      </c>
      <c r="D5" s="29" t="s">
        <v>11</v>
      </c>
      <c r="E5" s="30" t="s">
        <v>12</v>
      </c>
      <c r="F5" s="28" t="s">
        <v>13</v>
      </c>
    </row>
    <row r="6" spans="1:6" s="18" customFormat="1" ht="20.25" customHeight="1">
      <c r="A6" s="223" t="s">
        <v>14</v>
      </c>
      <c r="B6" s="224">
        <v>644</v>
      </c>
      <c r="C6" s="224">
        <v>689</v>
      </c>
      <c r="D6" s="224">
        <v>749</v>
      </c>
      <c r="E6" s="225">
        <f aca="true" t="shared" si="0" ref="E6:E14">D6/C6*100</f>
        <v>108.70827285921625</v>
      </c>
      <c r="F6" s="226">
        <f>(D6-B6)/B6*100</f>
        <v>16.304347826086957</v>
      </c>
    </row>
    <row r="7" spans="1:6" s="18" customFormat="1" ht="20.25" customHeight="1">
      <c r="A7" s="223" t="s">
        <v>15</v>
      </c>
      <c r="B7" s="224">
        <v>366</v>
      </c>
      <c r="C7" s="224">
        <v>396</v>
      </c>
      <c r="D7" s="224">
        <v>489</v>
      </c>
      <c r="E7" s="225">
        <f t="shared" si="0"/>
        <v>123.48484848484848</v>
      </c>
      <c r="F7" s="226">
        <f aca="true" t="shared" si="1" ref="F7:F35">(D7-B7)/B7*100</f>
        <v>33.60655737704918</v>
      </c>
    </row>
    <row r="8" spans="1:6" s="18" customFormat="1" ht="20.25" customHeight="1">
      <c r="A8" s="223" t="s">
        <v>16</v>
      </c>
      <c r="B8" s="224">
        <v>82</v>
      </c>
      <c r="C8" s="224">
        <v>85</v>
      </c>
      <c r="D8" s="224">
        <v>82</v>
      </c>
      <c r="E8" s="225">
        <f t="shared" si="0"/>
        <v>96.47058823529412</v>
      </c>
      <c r="F8" s="227" t="s">
        <v>398</v>
      </c>
    </row>
    <row r="9" spans="1:6" s="18" customFormat="1" ht="20.25" customHeight="1">
      <c r="A9" s="223" t="s">
        <v>17</v>
      </c>
      <c r="B9" s="224">
        <v>23</v>
      </c>
      <c r="C9" s="224">
        <v>25</v>
      </c>
      <c r="D9" s="224">
        <v>19</v>
      </c>
      <c r="E9" s="225">
        <f t="shared" si="0"/>
        <v>76</v>
      </c>
      <c r="F9" s="226">
        <f t="shared" si="1"/>
        <v>-17.391304347826086</v>
      </c>
    </row>
    <row r="10" spans="1:6" s="18" customFormat="1" ht="20.25" customHeight="1">
      <c r="A10" s="223" t="s">
        <v>18</v>
      </c>
      <c r="B10" s="224">
        <v>7</v>
      </c>
      <c r="C10" s="224">
        <v>8</v>
      </c>
      <c r="D10" s="224">
        <v>8</v>
      </c>
      <c r="E10" s="225">
        <f t="shared" si="0"/>
        <v>100</v>
      </c>
      <c r="F10" s="226">
        <f t="shared" si="1"/>
        <v>14.285714285714285</v>
      </c>
    </row>
    <row r="11" spans="1:6" s="18" customFormat="1" ht="20.25" customHeight="1">
      <c r="A11" s="223" t="s">
        <v>19</v>
      </c>
      <c r="B11" s="224">
        <v>54</v>
      </c>
      <c r="C11" s="224">
        <v>54</v>
      </c>
      <c r="D11" s="224">
        <v>49</v>
      </c>
      <c r="E11" s="225">
        <f t="shared" si="0"/>
        <v>90.74074074074075</v>
      </c>
      <c r="F11" s="226">
        <f t="shared" si="1"/>
        <v>-9.25925925925926</v>
      </c>
    </row>
    <row r="12" spans="1:6" s="18" customFormat="1" ht="20.25" customHeight="1">
      <c r="A12" s="223" t="s">
        <v>20</v>
      </c>
      <c r="B12" s="224">
        <v>28</v>
      </c>
      <c r="C12" s="224">
        <v>28</v>
      </c>
      <c r="D12" s="224">
        <v>25</v>
      </c>
      <c r="E12" s="225">
        <f t="shared" si="0"/>
        <v>89.28571428571429</v>
      </c>
      <c r="F12" s="226">
        <f t="shared" si="1"/>
        <v>-10.714285714285714</v>
      </c>
    </row>
    <row r="13" spans="1:6" s="18" customFormat="1" ht="20.25" customHeight="1">
      <c r="A13" s="223" t="s">
        <v>21</v>
      </c>
      <c r="B13" s="224">
        <v>6</v>
      </c>
      <c r="C13" s="224">
        <v>7</v>
      </c>
      <c r="D13" s="224">
        <v>3</v>
      </c>
      <c r="E13" s="225">
        <f t="shared" si="0"/>
        <v>42.857142857142854</v>
      </c>
      <c r="F13" s="226">
        <f t="shared" si="1"/>
        <v>-50</v>
      </c>
    </row>
    <row r="14" spans="1:6" s="18" customFormat="1" ht="20.25" customHeight="1">
      <c r="A14" s="223" t="s">
        <v>22</v>
      </c>
      <c r="B14" s="224">
        <v>56</v>
      </c>
      <c r="C14" s="224">
        <v>56</v>
      </c>
      <c r="D14" s="224">
        <v>54</v>
      </c>
      <c r="E14" s="225">
        <f t="shared" si="0"/>
        <v>96.42857142857143</v>
      </c>
      <c r="F14" s="226">
        <f t="shared" si="1"/>
        <v>-3.571428571428571</v>
      </c>
    </row>
    <row r="15" spans="1:9" s="18" customFormat="1" ht="20.25" customHeight="1">
      <c r="A15" s="223" t="s">
        <v>23</v>
      </c>
      <c r="B15" s="224"/>
      <c r="C15" s="224"/>
      <c r="D15" s="224"/>
      <c r="E15" s="225"/>
      <c r="F15" s="226"/>
      <c r="G15" s="32"/>
      <c r="H15" s="32"/>
      <c r="I15" s="32"/>
    </row>
    <row r="16" spans="1:9" s="18" customFormat="1" ht="20.25" customHeight="1">
      <c r="A16" s="223" t="s">
        <v>24</v>
      </c>
      <c r="B16" s="224"/>
      <c r="C16" s="224"/>
      <c r="D16" s="224"/>
      <c r="E16" s="225"/>
      <c r="F16" s="226"/>
      <c r="G16" s="32"/>
      <c r="H16" s="32"/>
      <c r="I16" s="32"/>
    </row>
    <row r="17" spans="1:9" s="18" customFormat="1" ht="20.25" customHeight="1">
      <c r="A17" s="223" t="s">
        <v>25</v>
      </c>
      <c r="B17" s="224"/>
      <c r="C17" s="224"/>
      <c r="D17" s="224"/>
      <c r="E17" s="225"/>
      <c r="F17" s="226"/>
      <c r="G17" s="32"/>
      <c r="H17" s="32"/>
      <c r="I17" s="32"/>
    </row>
    <row r="18" spans="1:9" s="18" customFormat="1" ht="20.25" customHeight="1">
      <c r="A18" s="223" t="s">
        <v>26</v>
      </c>
      <c r="B18" s="224"/>
      <c r="C18" s="224"/>
      <c r="D18" s="224"/>
      <c r="E18" s="225"/>
      <c r="F18" s="226"/>
      <c r="G18" s="32"/>
      <c r="H18" s="32"/>
      <c r="I18" s="32"/>
    </row>
    <row r="19" spans="1:9" s="18" customFormat="1" ht="20.25" customHeight="1">
      <c r="A19" s="223" t="s">
        <v>27</v>
      </c>
      <c r="B19" s="224"/>
      <c r="C19" s="224"/>
      <c r="D19" s="224"/>
      <c r="E19" s="225"/>
      <c r="F19" s="226"/>
      <c r="G19" s="32"/>
      <c r="H19" s="32"/>
      <c r="I19" s="32"/>
    </row>
    <row r="20" spans="1:6" s="18" customFormat="1" ht="20.25" customHeight="1">
      <c r="A20" s="228" t="s">
        <v>28</v>
      </c>
      <c r="B20" s="224"/>
      <c r="C20" s="224"/>
      <c r="D20" s="224"/>
      <c r="E20" s="225"/>
      <c r="F20" s="226"/>
    </row>
    <row r="21" spans="1:6" s="18" customFormat="1" ht="20.25" customHeight="1">
      <c r="A21" s="228" t="s">
        <v>29</v>
      </c>
      <c r="B21" s="224">
        <v>22</v>
      </c>
      <c r="C21" s="224">
        <v>30</v>
      </c>
      <c r="D21" s="224">
        <v>20</v>
      </c>
      <c r="E21" s="225">
        <f>D21/C21*100</f>
        <v>66.66666666666666</v>
      </c>
      <c r="F21" s="226">
        <f t="shared" si="1"/>
        <v>-9.090909090909092</v>
      </c>
    </row>
    <row r="22" spans="1:6" s="18" customFormat="1" ht="20.25" customHeight="1">
      <c r="A22" s="228" t="s">
        <v>30</v>
      </c>
      <c r="B22" s="224"/>
      <c r="C22" s="224"/>
      <c r="D22" s="224"/>
      <c r="E22" s="225"/>
      <c r="F22" s="226"/>
    </row>
    <row r="23" spans="1:6" s="18" customFormat="1" ht="20.25" customHeight="1">
      <c r="A23" s="228" t="s">
        <v>31</v>
      </c>
      <c r="B23" s="224"/>
      <c r="C23" s="224"/>
      <c r="D23" s="224"/>
      <c r="E23" s="225"/>
      <c r="F23" s="226"/>
    </row>
    <row r="24" spans="1:6" s="33" customFormat="1" ht="20.25" customHeight="1">
      <c r="A24" s="228" t="s">
        <v>32</v>
      </c>
      <c r="B24" s="224"/>
      <c r="C24" s="224"/>
      <c r="D24" s="224"/>
      <c r="E24" s="225"/>
      <c r="F24" s="226"/>
    </row>
    <row r="25" spans="1:6" s="18" customFormat="1" ht="20.25" customHeight="1">
      <c r="A25" s="228" t="s">
        <v>33</v>
      </c>
      <c r="B25" s="224"/>
      <c r="C25" s="224"/>
      <c r="D25" s="224"/>
      <c r="E25" s="225"/>
      <c r="F25" s="226"/>
    </row>
    <row r="26" spans="1:6" s="18" customFormat="1" ht="20.25" customHeight="1">
      <c r="A26" s="228" t="s">
        <v>34</v>
      </c>
      <c r="B26" s="224"/>
      <c r="C26" s="224"/>
      <c r="D26" s="224"/>
      <c r="E26" s="225"/>
      <c r="F26" s="226"/>
    </row>
    <row r="27" spans="1:6" s="18" customFormat="1" ht="20.25" customHeight="1">
      <c r="A27" s="229" t="s">
        <v>35</v>
      </c>
      <c r="B27" s="229">
        <v>644</v>
      </c>
      <c r="C27" s="229">
        <v>689</v>
      </c>
      <c r="D27" s="229">
        <v>749</v>
      </c>
      <c r="E27" s="225">
        <f>D27/C27*100</f>
        <v>108.70827285921625</v>
      </c>
      <c r="F27" s="226">
        <f t="shared" si="1"/>
        <v>16.304347826086957</v>
      </c>
    </row>
    <row r="28" spans="1:6" ht="20.25" customHeight="1">
      <c r="A28" s="230" t="s">
        <v>36</v>
      </c>
      <c r="B28" s="224"/>
      <c r="C28" s="231"/>
      <c r="D28" s="231"/>
      <c r="E28" s="225"/>
      <c r="F28" s="226"/>
    </row>
    <row r="29" spans="1:6" ht="20.25" customHeight="1">
      <c r="A29" s="230" t="s">
        <v>37</v>
      </c>
      <c r="B29" s="224"/>
      <c r="C29" s="231"/>
      <c r="D29" s="231"/>
      <c r="E29" s="225"/>
      <c r="F29" s="226"/>
    </row>
    <row r="30" spans="1:6" ht="20.25" customHeight="1">
      <c r="A30" s="232" t="s">
        <v>38</v>
      </c>
      <c r="B30" s="233"/>
      <c r="C30" s="233"/>
      <c r="D30" s="233"/>
      <c r="E30" s="225"/>
      <c r="F30" s="226"/>
    </row>
    <row r="31" spans="1:6" ht="20.25" customHeight="1">
      <c r="A31" s="232" t="s">
        <v>39</v>
      </c>
      <c r="B31" s="233"/>
      <c r="C31" s="233"/>
      <c r="D31" s="233">
        <v>1006</v>
      </c>
      <c r="E31" s="225"/>
      <c r="F31" s="226"/>
    </row>
    <row r="32" spans="1:6" ht="20.25" customHeight="1">
      <c r="A32" s="232" t="s">
        <v>40</v>
      </c>
      <c r="B32" s="233">
        <v>7657</v>
      </c>
      <c r="C32" s="233">
        <v>8193</v>
      </c>
      <c r="D32" s="233">
        <v>12186</v>
      </c>
      <c r="E32" s="225">
        <f>D32/C32*100</f>
        <v>148.7367264738191</v>
      </c>
      <c r="F32" s="226">
        <f t="shared" si="1"/>
        <v>59.14849157633538</v>
      </c>
    </row>
    <row r="33" spans="1:6" ht="20.25" customHeight="1">
      <c r="A33" s="232" t="s">
        <v>41</v>
      </c>
      <c r="B33" s="233"/>
      <c r="C33" s="233"/>
      <c r="D33" s="233"/>
      <c r="E33" s="225"/>
      <c r="F33" s="226"/>
    </row>
    <row r="34" spans="1:6" ht="20.25" customHeight="1">
      <c r="A34" s="234" t="s">
        <v>42</v>
      </c>
      <c r="B34" s="235"/>
      <c r="C34" s="235"/>
      <c r="D34" s="235">
        <v>1100</v>
      </c>
      <c r="E34" s="225"/>
      <c r="F34" s="226"/>
    </row>
    <row r="35" spans="1:6" ht="20.25" customHeight="1">
      <c r="A35" s="236" t="s">
        <v>43</v>
      </c>
      <c r="B35" s="224">
        <v>8301</v>
      </c>
      <c r="C35" s="224">
        <v>8882</v>
      </c>
      <c r="D35" s="224">
        <v>15041</v>
      </c>
      <c r="E35" s="225">
        <f>D35/C35*100</f>
        <v>169.3424904300833</v>
      </c>
      <c r="F35" s="226">
        <f t="shared" si="1"/>
        <v>81.19503674256113</v>
      </c>
    </row>
    <row r="36" spans="1:6" ht="20.25" customHeight="1">
      <c r="A36" s="171"/>
      <c r="B36" s="171"/>
      <c r="C36" s="171"/>
      <c r="D36" s="171"/>
      <c r="E36" s="171"/>
      <c r="F36" s="171"/>
    </row>
  </sheetData>
  <sheetProtection/>
  <mergeCells count="6">
    <mergeCell ref="A2:F2"/>
    <mergeCell ref="A4:A5"/>
    <mergeCell ref="B4:B5"/>
    <mergeCell ref="C4:C5"/>
    <mergeCell ref="D4:F4"/>
    <mergeCell ref="A36:F36"/>
  </mergeCells>
  <printOptions horizontalCentered="1" verticalCentered="1"/>
  <pageMargins left="0.984251968503937" right="0.984251968503937" top="0.984251968503937" bottom="0.7874015748031497" header="0.5118110236220472" footer="0.7874015748031497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Zeros="0" zoomScaleSheetLayoutView="100" zoomScalePageLayoutView="0" workbookViewId="0" topLeftCell="A1">
      <pane xSplit="1" ySplit="5" topLeftCell="B15" activePane="bottomRight" state="frozen"/>
      <selection pane="topLeft" activeCell="J7" sqref="J7"/>
      <selection pane="topRight" activeCell="J7" sqref="J7"/>
      <selection pane="bottomLeft" activeCell="J7" sqref="J7"/>
      <selection pane="bottomRight" activeCell="L27" sqref="L27"/>
    </sheetView>
  </sheetViews>
  <sheetFormatPr defaultColWidth="9.33203125" defaultRowHeight="11.25"/>
  <cols>
    <col min="1" max="1" width="35.66015625" style="53" customWidth="1"/>
    <col min="2" max="2" width="15.5" style="35" customWidth="1"/>
    <col min="3" max="3" width="14.66015625" style="36" customWidth="1"/>
    <col min="4" max="4" width="12.5" style="35" customWidth="1"/>
    <col min="5" max="5" width="13.83203125" style="35" customWidth="1"/>
    <col min="6" max="6" width="14.16015625" style="35" customWidth="1"/>
    <col min="7" max="7" width="11" style="35" hidden="1" customWidth="1"/>
    <col min="8" max="8" width="12" style="35" hidden="1" customWidth="1"/>
    <col min="9" max="16384" width="9.33203125" style="35" customWidth="1"/>
  </cols>
  <sheetData>
    <row r="1" ht="14.25">
      <c r="A1" s="34" t="s">
        <v>44</v>
      </c>
    </row>
    <row r="2" spans="1:6" s="37" customFormat="1" ht="27" customHeight="1">
      <c r="A2" s="173" t="s">
        <v>370</v>
      </c>
      <c r="B2" s="173"/>
      <c r="C2" s="173"/>
      <c r="D2" s="173"/>
      <c r="E2" s="173"/>
      <c r="F2" s="173"/>
    </row>
    <row r="3" spans="1:6" s="42" customFormat="1" ht="17.25" customHeight="1">
      <c r="A3" s="38"/>
      <c r="B3" s="39"/>
      <c r="C3" s="40"/>
      <c r="D3" s="39"/>
      <c r="E3" s="39"/>
      <c r="F3" s="41" t="s">
        <v>8</v>
      </c>
    </row>
    <row r="4" spans="1:6" s="42" customFormat="1" ht="18" customHeight="1">
      <c r="A4" s="174" t="s">
        <v>10</v>
      </c>
      <c r="B4" s="176" t="s">
        <v>367</v>
      </c>
      <c r="C4" s="178" t="s">
        <v>368</v>
      </c>
      <c r="D4" s="179" t="s">
        <v>369</v>
      </c>
      <c r="E4" s="180"/>
      <c r="F4" s="181"/>
    </row>
    <row r="5" spans="1:6" s="47" customFormat="1" ht="18" customHeight="1">
      <c r="A5" s="175"/>
      <c r="B5" s="177"/>
      <c r="C5" s="178" t="s">
        <v>11</v>
      </c>
      <c r="D5" s="45" t="s">
        <v>11</v>
      </c>
      <c r="E5" s="45" t="s">
        <v>45</v>
      </c>
      <c r="F5" s="46" t="s">
        <v>13</v>
      </c>
    </row>
    <row r="6" spans="1:8" s="42" customFormat="1" ht="20.25" customHeight="1">
      <c r="A6" s="148" t="s">
        <v>0</v>
      </c>
      <c r="B6" s="237">
        <v>1385</v>
      </c>
      <c r="C6" s="149">
        <v>1520</v>
      </c>
      <c r="D6" s="149">
        <v>2227</v>
      </c>
      <c r="E6" s="150">
        <f>(D6/C6)*100</f>
        <v>146.51315789473685</v>
      </c>
      <c r="F6" s="150">
        <f>(D6-B6)/B6*100</f>
        <v>60.7942238267148</v>
      </c>
      <c r="G6" s="48" t="e">
        <f>(D6/#REF!-1)*100</f>
        <v>#REF!</v>
      </c>
      <c r="H6" s="48" t="e">
        <f>F6-G6</f>
        <v>#REF!</v>
      </c>
    </row>
    <row r="7" spans="1:8" s="42" customFormat="1" ht="20.25" customHeight="1">
      <c r="A7" s="148" t="s">
        <v>46</v>
      </c>
      <c r="B7" s="149"/>
      <c r="C7" s="149"/>
      <c r="D7" s="149">
        <v>1</v>
      </c>
      <c r="E7" s="150"/>
      <c r="F7" s="150"/>
      <c r="G7" s="48"/>
      <c r="H7" s="48"/>
    </row>
    <row r="8" spans="1:8" s="42" customFormat="1" ht="20.25" customHeight="1">
      <c r="A8" s="148" t="s">
        <v>47</v>
      </c>
      <c r="B8" s="149">
        <v>71</v>
      </c>
      <c r="C8" s="149">
        <v>80</v>
      </c>
      <c r="D8" s="149">
        <v>65</v>
      </c>
      <c r="E8" s="150">
        <f>(D8/C8)*100</f>
        <v>81.25</v>
      </c>
      <c r="F8" s="150">
        <f>(D8-B8)/B8*100</f>
        <v>-8.450704225352112</v>
      </c>
      <c r="G8" s="48">
        <f aca="true" t="shared" si="0" ref="G8:G20">(D8/B8-1)*100</f>
        <v>-8.450704225352112</v>
      </c>
      <c r="H8" s="48">
        <f>F8-G8</f>
        <v>0</v>
      </c>
    </row>
    <row r="9" spans="1:8" s="42" customFormat="1" ht="20.25" customHeight="1">
      <c r="A9" s="148" t="s">
        <v>48</v>
      </c>
      <c r="B9" s="149">
        <v>287</v>
      </c>
      <c r="C9" s="149">
        <v>300</v>
      </c>
      <c r="D9" s="149">
        <v>242</v>
      </c>
      <c r="E9" s="150">
        <f>(D9/C9)*100</f>
        <v>80.66666666666666</v>
      </c>
      <c r="F9" s="150">
        <f>(D9-B9)/B9*100</f>
        <v>-15.6794425087108</v>
      </c>
      <c r="G9" s="48">
        <f t="shared" si="0"/>
        <v>-15.679442508710807</v>
      </c>
      <c r="H9" s="48">
        <f>F9-G9</f>
        <v>0</v>
      </c>
    </row>
    <row r="10" spans="1:8" s="42" customFormat="1" ht="20.25" customHeight="1">
      <c r="A10" s="148" t="s">
        <v>49</v>
      </c>
      <c r="B10" s="149"/>
      <c r="C10" s="149"/>
      <c r="D10" s="149"/>
      <c r="E10" s="150"/>
      <c r="F10" s="150"/>
      <c r="G10" s="48" t="e">
        <f t="shared" si="0"/>
        <v>#DIV/0!</v>
      </c>
      <c r="H10" s="48" t="e">
        <f>F10-G10</f>
        <v>#DIV/0!</v>
      </c>
    </row>
    <row r="11" spans="1:8" s="42" customFormat="1" ht="20.25" customHeight="1">
      <c r="A11" s="148" t="s">
        <v>50</v>
      </c>
      <c r="B11" s="149"/>
      <c r="C11" s="149"/>
      <c r="D11" s="149"/>
      <c r="E11" s="150"/>
      <c r="F11" s="150"/>
      <c r="G11" s="48" t="e">
        <f t="shared" si="0"/>
        <v>#DIV/0!</v>
      </c>
      <c r="H11" s="48" t="e">
        <f aca="true" t="shared" si="1" ref="H11:H21">F11-G11</f>
        <v>#DIV/0!</v>
      </c>
    </row>
    <row r="12" spans="1:8" s="42" customFormat="1" ht="20.25" customHeight="1">
      <c r="A12" s="148" t="s">
        <v>51</v>
      </c>
      <c r="B12" s="149">
        <v>637</v>
      </c>
      <c r="C12" s="149">
        <v>500</v>
      </c>
      <c r="D12" s="149">
        <v>265</v>
      </c>
      <c r="E12" s="150">
        <f>(D12/C12)*100</f>
        <v>53</v>
      </c>
      <c r="F12" s="150">
        <f>(D12-B12)/B12*100</f>
        <v>-58.398744113029835</v>
      </c>
      <c r="G12" s="48">
        <f t="shared" si="0"/>
        <v>-58.398744113029835</v>
      </c>
      <c r="H12" s="48">
        <f t="shared" si="1"/>
        <v>0</v>
      </c>
    </row>
    <row r="13" spans="1:8" s="42" customFormat="1" ht="20.25" customHeight="1">
      <c r="A13" s="148" t="s">
        <v>52</v>
      </c>
      <c r="B13" s="149">
        <v>152</v>
      </c>
      <c r="C13" s="149">
        <v>183</v>
      </c>
      <c r="D13" s="149">
        <v>176</v>
      </c>
      <c r="E13" s="150">
        <f>(D13/C13)*100</f>
        <v>96.17486338797814</v>
      </c>
      <c r="F13" s="150">
        <f>(D13-B13)/B13*100</f>
        <v>15.789473684210526</v>
      </c>
      <c r="G13" s="48">
        <f t="shared" si="0"/>
        <v>15.789473684210531</v>
      </c>
      <c r="H13" s="48">
        <f t="shared" si="1"/>
        <v>0</v>
      </c>
    </row>
    <row r="14" spans="1:8" s="42" customFormat="1" ht="20.25" customHeight="1">
      <c r="A14" s="148" t="s">
        <v>53</v>
      </c>
      <c r="B14" s="149">
        <v>1285</v>
      </c>
      <c r="C14" s="149">
        <v>500</v>
      </c>
      <c r="D14" s="149">
        <v>332</v>
      </c>
      <c r="E14" s="150">
        <f>(D14/C14)*100</f>
        <v>66.4</v>
      </c>
      <c r="F14" s="150">
        <f>(D14-B14)/B14*100</f>
        <v>-74.16342412451363</v>
      </c>
      <c r="G14" s="48">
        <f t="shared" si="0"/>
        <v>-74.16342412451363</v>
      </c>
      <c r="H14" s="48">
        <f t="shared" si="1"/>
        <v>0</v>
      </c>
    </row>
    <row r="15" spans="1:8" s="42" customFormat="1" ht="20.25" customHeight="1">
      <c r="A15" s="148" t="s">
        <v>54</v>
      </c>
      <c r="B15" s="149"/>
      <c r="C15" s="149"/>
      <c r="D15" s="149"/>
      <c r="E15" s="150"/>
      <c r="F15" s="150"/>
      <c r="G15" s="48" t="e">
        <f t="shared" si="0"/>
        <v>#DIV/0!</v>
      </c>
      <c r="H15" s="48" t="e">
        <f t="shared" si="1"/>
        <v>#DIV/0!</v>
      </c>
    </row>
    <row r="16" spans="1:8" s="42" customFormat="1" ht="20.25" customHeight="1">
      <c r="A16" s="148" t="s">
        <v>55</v>
      </c>
      <c r="B16" s="149">
        <v>4355</v>
      </c>
      <c r="C16" s="149">
        <v>140</v>
      </c>
      <c r="D16" s="149">
        <v>3219</v>
      </c>
      <c r="E16" s="150">
        <f>(D16/C16)*100</f>
        <v>2299.285714285714</v>
      </c>
      <c r="F16" s="150">
        <f>(D16-B16)/B16*100</f>
        <v>-26.084959816303098</v>
      </c>
      <c r="G16" s="48">
        <f t="shared" si="0"/>
        <v>-26.084959816303098</v>
      </c>
      <c r="H16" s="48">
        <f t="shared" si="1"/>
        <v>0</v>
      </c>
    </row>
    <row r="17" spans="1:8" s="42" customFormat="1" ht="20.25" customHeight="1">
      <c r="A17" s="148" t="s">
        <v>56</v>
      </c>
      <c r="B17" s="149"/>
      <c r="C17" s="149"/>
      <c r="D17" s="149"/>
      <c r="E17" s="150"/>
      <c r="F17" s="150"/>
      <c r="G17" s="48" t="e">
        <f t="shared" si="0"/>
        <v>#DIV/0!</v>
      </c>
      <c r="H17" s="48" t="e">
        <f t="shared" si="1"/>
        <v>#DIV/0!</v>
      </c>
    </row>
    <row r="18" spans="1:8" s="42" customFormat="1" ht="20.25" customHeight="1">
      <c r="A18" s="148" t="s">
        <v>57</v>
      </c>
      <c r="B18" s="149">
        <v>17</v>
      </c>
      <c r="C18" s="149">
        <v>20</v>
      </c>
      <c r="D18" s="149">
        <v>48</v>
      </c>
      <c r="E18" s="150">
        <f>(D18/C18)*100</f>
        <v>240</v>
      </c>
      <c r="F18" s="150">
        <f>(D18-B18)/B18*100</f>
        <v>182.35294117647058</v>
      </c>
      <c r="G18" s="48">
        <f t="shared" si="0"/>
        <v>182.3529411764706</v>
      </c>
      <c r="H18" s="48">
        <f t="shared" si="1"/>
        <v>0</v>
      </c>
    </row>
    <row r="19" spans="1:8" s="42" customFormat="1" ht="20.25" customHeight="1">
      <c r="A19" s="148" t="s">
        <v>58</v>
      </c>
      <c r="B19" s="149">
        <v>112</v>
      </c>
      <c r="C19" s="149">
        <v>50</v>
      </c>
      <c r="D19" s="149">
        <v>30</v>
      </c>
      <c r="E19" s="150">
        <f>(D19/C19)*100</f>
        <v>60</v>
      </c>
      <c r="F19" s="150">
        <f>(D19-B19)/B19*100</f>
        <v>-73.21428571428571</v>
      </c>
      <c r="G19" s="48">
        <f t="shared" si="0"/>
        <v>-73.21428571428572</v>
      </c>
      <c r="H19" s="48">
        <f t="shared" si="1"/>
        <v>0</v>
      </c>
    </row>
    <row r="20" spans="1:8" s="42" customFormat="1" ht="20.25" customHeight="1">
      <c r="A20" s="238" t="s">
        <v>371</v>
      </c>
      <c r="B20" s="149"/>
      <c r="C20" s="149">
        <v>200</v>
      </c>
      <c r="D20" s="149">
        <v>23</v>
      </c>
      <c r="E20" s="150">
        <f>(D20/C20)*100</f>
        <v>11.5</v>
      </c>
      <c r="F20" s="150"/>
      <c r="G20" s="48" t="e">
        <f t="shared" si="0"/>
        <v>#DIV/0!</v>
      </c>
      <c r="H20" s="48" t="e">
        <f t="shared" si="1"/>
        <v>#DIV/0!</v>
      </c>
    </row>
    <row r="21" spans="1:8" s="50" customFormat="1" ht="20.25" customHeight="1">
      <c r="A21" s="239" t="s">
        <v>59</v>
      </c>
      <c r="B21" s="149">
        <v>8301</v>
      </c>
      <c r="C21" s="153">
        <v>8882</v>
      </c>
      <c r="D21" s="153">
        <f>SUM(D6:D20)</f>
        <v>6628</v>
      </c>
      <c r="E21" s="150">
        <f>(D21/C21)*100</f>
        <v>74.62283269533889</v>
      </c>
      <c r="F21" s="150">
        <f>(D21-B21)/B21*100</f>
        <v>-20.154198289362725</v>
      </c>
      <c r="G21" s="49">
        <f>(D21/B21-1)*100</f>
        <v>-20.154198289362725</v>
      </c>
      <c r="H21" s="49">
        <f t="shared" si="1"/>
        <v>0</v>
      </c>
    </row>
    <row r="22" spans="1:6" s="51" customFormat="1" ht="20.25" customHeight="1">
      <c r="A22" s="148" t="s">
        <v>60</v>
      </c>
      <c r="B22" s="149"/>
      <c r="C22" s="149">
        <f>SUM(C23:C26)</f>
        <v>-1090</v>
      </c>
      <c r="D22" s="149">
        <f>SUM(D23:D26)</f>
        <v>-800</v>
      </c>
      <c r="E22" s="150">
        <f aca="true" t="shared" si="2" ref="E22:E27">(D22/C22)*100</f>
        <v>73.39449541284404</v>
      </c>
      <c r="F22" s="150"/>
    </row>
    <row r="23" spans="1:6" ht="20.25" customHeight="1">
      <c r="A23" s="148" t="s">
        <v>61</v>
      </c>
      <c r="B23" s="149"/>
      <c r="C23" s="149">
        <v>-7541</v>
      </c>
      <c r="D23" s="149">
        <v>-6749</v>
      </c>
      <c r="E23" s="150">
        <f t="shared" si="2"/>
        <v>89.49741413605624</v>
      </c>
      <c r="F23" s="150"/>
    </row>
    <row r="24" spans="1:6" ht="20.25" customHeight="1">
      <c r="A24" s="148" t="s">
        <v>62</v>
      </c>
      <c r="B24" s="149"/>
      <c r="C24" s="155">
        <v>6451</v>
      </c>
      <c r="D24" s="149">
        <v>5949</v>
      </c>
      <c r="E24" s="150">
        <f t="shared" si="2"/>
        <v>92.21826073476981</v>
      </c>
      <c r="F24" s="150"/>
    </row>
    <row r="25" spans="1:6" ht="20.25" customHeight="1">
      <c r="A25" s="148" t="s">
        <v>63</v>
      </c>
      <c r="B25" s="149"/>
      <c r="C25" s="155"/>
      <c r="D25" s="149"/>
      <c r="E25" s="150"/>
      <c r="F25" s="150"/>
    </row>
    <row r="26" spans="1:6" ht="20.25" customHeight="1">
      <c r="A26" s="154" t="s">
        <v>64</v>
      </c>
      <c r="B26" s="149"/>
      <c r="C26" s="156"/>
      <c r="D26" s="149"/>
      <c r="E26" s="150"/>
      <c r="F26" s="150"/>
    </row>
    <row r="27" spans="1:6" s="52" customFormat="1" ht="20.25" customHeight="1">
      <c r="A27" s="240" t="s">
        <v>65</v>
      </c>
      <c r="B27" s="149">
        <v>8301</v>
      </c>
      <c r="C27" s="153">
        <v>7792</v>
      </c>
      <c r="D27" s="149">
        <v>5828</v>
      </c>
      <c r="E27" s="150">
        <f t="shared" si="2"/>
        <v>74.7946611909651</v>
      </c>
      <c r="F27" s="150">
        <f>(D27-B27)/B27*100</f>
        <v>-29.791591374533187</v>
      </c>
    </row>
    <row r="28" spans="1:6" ht="14.25">
      <c r="A28" s="182"/>
      <c r="B28" s="182"/>
      <c r="C28" s="182"/>
      <c r="D28" s="182"/>
      <c r="E28" s="182"/>
      <c r="F28" s="182"/>
    </row>
    <row r="29" spans="1:6" ht="29.25" customHeight="1">
      <c r="A29" s="172"/>
      <c r="B29" s="172"/>
      <c r="C29" s="172"/>
      <c r="D29" s="172"/>
      <c r="E29" s="172"/>
      <c r="F29" s="172"/>
    </row>
  </sheetData>
  <sheetProtection/>
  <mergeCells count="7">
    <mergeCell ref="A29:F29"/>
    <mergeCell ref="A2:F2"/>
    <mergeCell ref="A4:A5"/>
    <mergeCell ref="B4:B5"/>
    <mergeCell ref="C4:C5"/>
    <mergeCell ref="D4:F4"/>
    <mergeCell ref="A28:F2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Zeros="0" zoomScaleSheetLayoutView="100" zoomScalePageLayoutView="0" workbookViewId="0" topLeftCell="A1">
      <pane xSplit="1" ySplit="5" topLeftCell="B13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6" sqref="A6:D20"/>
    </sheetView>
  </sheetViews>
  <sheetFormatPr defaultColWidth="9.33203125" defaultRowHeight="11.25"/>
  <cols>
    <col min="1" max="1" width="33.83203125" style="55" customWidth="1"/>
    <col min="2" max="2" width="15.66015625" style="55" customWidth="1"/>
    <col min="3" max="3" width="12.66015625" style="55" customWidth="1"/>
    <col min="4" max="4" width="15" style="55" customWidth="1"/>
    <col min="5" max="6" width="12" style="55" customWidth="1"/>
    <col min="7" max="16384" width="9.33203125" style="55" customWidth="1"/>
  </cols>
  <sheetData>
    <row r="1" ht="14.25">
      <c r="A1" s="54" t="s">
        <v>66</v>
      </c>
    </row>
    <row r="2" spans="1:7" s="56" customFormat="1" ht="34.5" customHeight="1">
      <c r="A2" s="183" t="s">
        <v>386</v>
      </c>
      <c r="B2" s="183"/>
      <c r="C2" s="183"/>
      <c r="D2" s="183"/>
      <c r="F2" s="57"/>
      <c r="G2" s="57"/>
    </row>
    <row r="3" spans="1:7" s="54" customFormat="1" ht="24.75" customHeight="1">
      <c r="A3" s="58"/>
      <c r="B3" s="59"/>
      <c r="C3" s="184" t="s">
        <v>8</v>
      </c>
      <c r="D3" s="185"/>
      <c r="F3" s="60"/>
      <c r="G3" s="60"/>
    </row>
    <row r="4" spans="1:7" ht="37.5" customHeight="1">
      <c r="A4" s="186" t="s">
        <v>67</v>
      </c>
      <c r="B4" s="178" t="s">
        <v>387</v>
      </c>
      <c r="C4" s="178" t="s">
        <v>388</v>
      </c>
      <c r="D4" s="178"/>
      <c r="F4" s="61"/>
      <c r="G4" s="61"/>
    </row>
    <row r="5" spans="1:7" ht="37.5" customHeight="1">
      <c r="A5" s="187"/>
      <c r="B5" s="178"/>
      <c r="C5" s="45" t="s">
        <v>11</v>
      </c>
      <c r="D5" s="44" t="s">
        <v>13</v>
      </c>
      <c r="F5" s="61"/>
      <c r="G5" s="61"/>
    </row>
    <row r="6" spans="1:7" ht="34.5" customHeight="1">
      <c r="A6" s="241" t="s">
        <v>68</v>
      </c>
      <c r="B6" s="158"/>
      <c r="C6" s="158"/>
      <c r="D6" s="150"/>
      <c r="E6" s="62"/>
      <c r="F6" s="62"/>
      <c r="G6" s="61"/>
    </row>
    <row r="7" spans="1:7" ht="34.5" customHeight="1">
      <c r="A7" s="241" t="s">
        <v>69</v>
      </c>
      <c r="B7" s="158"/>
      <c r="C7" s="158"/>
      <c r="D7" s="150"/>
      <c r="E7" s="62"/>
      <c r="F7" s="63"/>
      <c r="G7" s="61"/>
    </row>
    <row r="8" spans="1:7" ht="34.5" customHeight="1">
      <c r="A8" s="241" t="s">
        <v>70</v>
      </c>
      <c r="B8" s="158"/>
      <c r="C8" s="158"/>
      <c r="D8" s="150"/>
      <c r="E8" s="62"/>
      <c r="F8" s="63"/>
      <c r="G8" s="61"/>
    </row>
    <row r="9" spans="1:7" ht="34.5" customHeight="1">
      <c r="A9" s="242" t="s">
        <v>391</v>
      </c>
      <c r="B9" s="158"/>
      <c r="C9" s="158"/>
      <c r="D9" s="150"/>
      <c r="E9" s="62"/>
      <c r="F9" s="62"/>
      <c r="G9" s="61"/>
    </row>
    <row r="10" spans="1:7" ht="34.5" customHeight="1">
      <c r="A10" s="242" t="s">
        <v>393</v>
      </c>
      <c r="B10" s="158"/>
      <c r="C10" s="158"/>
      <c r="D10" s="150"/>
      <c r="E10" s="62"/>
      <c r="F10" s="62"/>
      <c r="G10" s="61"/>
    </row>
    <row r="11" spans="1:7" ht="34.5" customHeight="1">
      <c r="A11" s="241" t="s">
        <v>71</v>
      </c>
      <c r="B11" s="158"/>
      <c r="C11" s="158"/>
      <c r="D11" s="150"/>
      <c r="E11" s="62"/>
      <c r="F11" s="62"/>
      <c r="G11" s="61"/>
    </row>
    <row r="12" spans="1:7" ht="34.5" customHeight="1">
      <c r="A12" s="241" t="s">
        <v>72</v>
      </c>
      <c r="B12" s="158"/>
      <c r="C12" s="158"/>
      <c r="D12" s="150"/>
      <c r="E12" s="62"/>
      <c r="F12" s="63"/>
      <c r="G12" s="61"/>
    </row>
    <row r="13" spans="1:7" ht="34.5" customHeight="1">
      <c r="A13" s="242" t="s">
        <v>395</v>
      </c>
      <c r="B13" s="158"/>
      <c r="C13" s="158"/>
      <c r="D13" s="150"/>
      <c r="E13" s="62"/>
      <c r="F13" s="63"/>
      <c r="G13" s="61"/>
    </row>
    <row r="14" spans="1:7" s="67" customFormat="1" ht="34.5" customHeight="1">
      <c r="A14" s="239" t="s">
        <v>73</v>
      </c>
      <c r="B14" s="243"/>
      <c r="C14" s="243"/>
      <c r="D14" s="244"/>
      <c r="E14" s="64"/>
      <c r="F14" s="65"/>
      <c r="G14" s="66"/>
    </row>
    <row r="15" spans="1:4" ht="34.5" customHeight="1">
      <c r="A15" s="241" t="s">
        <v>74</v>
      </c>
      <c r="B15" s="158"/>
      <c r="C15" s="158"/>
      <c r="D15" s="150"/>
    </row>
    <row r="16" spans="1:4" ht="34.5" customHeight="1">
      <c r="A16" s="241" t="s">
        <v>75</v>
      </c>
      <c r="B16" s="158"/>
      <c r="C16" s="158"/>
      <c r="D16" s="150"/>
    </row>
    <row r="17" spans="1:4" ht="34.5" customHeight="1">
      <c r="A17" s="241" t="s">
        <v>76</v>
      </c>
      <c r="B17" s="158">
        <v>8970</v>
      </c>
      <c r="C17" s="158">
        <v>278</v>
      </c>
      <c r="D17" s="150">
        <v>-97</v>
      </c>
    </row>
    <row r="18" spans="1:4" ht="34.5" customHeight="1">
      <c r="A18" s="241" t="s">
        <v>77</v>
      </c>
      <c r="B18" s="158"/>
      <c r="C18" s="158"/>
      <c r="D18" s="150"/>
    </row>
    <row r="19" spans="1:4" s="67" customFormat="1" ht="34.5" customHeight="1">
      <c r="A19" s="245"/>
      <c r="B19" s="243"/>
      <c r="C19" s="243"/>
      <c r="D19" s="244"/>
    </row>
    <row r="20" spans="1:4" ht="34.5" customHeight="1">
      <c r="A20" s="245" t="s">
        <v>78</v>
      </c>
      <c r="B20" s="158">
        <v>8970</v>
      </c>
      <c r="C20" s="158">
        <v>278</v>
      </c>
      <c r="D20" s="150">
        <v>-97</v>
      </c>
    </row>
    <row r="21" spans="1:4" ht="19.5" customHeight="1">
      <c r="A21" s="182"/>
      <c r="B21" s="182"/>
      <c r="C21" s="182"/>
      <c r="D21" s="182"/>
    </row>
  </sheetData>
  <sheetProtection/>
  <mergeCells count="6">
    <mergeCell ref="A21:D21"/>
    <mergeCell ref="A2:D2"/>
    <mergeCell ref="C3:D3"/>
    <mergeCell ref="A4:A5"/>
    <mergeCell ref="B4:B5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Zeros="0" zoomScaleSheetLayoutView="100" zoomScalePageLayoutView="0" workbookViewId="0" topLeftCell="A1">
      <pane xSplit="1" ySplit="5" topLeftCell="B12" activePane="bottomRight" state="frozen"/>
      <selection pane="topLeft" activeCell="I8" sqref="I8"/>
      <selection pane="topRight" activeCell="I8" sqref="I8"/>
      <selection pane="bottomLeft" activeCell="I8" sqref="I8"/>
      <selection pane="bottomRight" activeCell="M17" sqref="M17"/>
    </sheetView>
  </sheetViews>
  <sheetFormatPr defaultColWidth="9.33203125" defaultRowHeight="11.25"/>
  <cols>
    <col min="1" max="1" width="37.16015625" style="77" customWidth="1"/>
    <col min="2" max="2" width="15.83203125" style="55" customWidth="1"/>
    <col min="3" max="3" width="14" style="55" customWidth="1"/>
    <col min="4" max="4" width="13.83203125" style="69" customWidth="1"/>
    <col min="5" max="7" width="12" style="55" hidden="1" customWidth="1"/>
    <col min="8" max="16384" width="9.33203125" style="55" customWidth="1"/>
  </cols>
  <sheetData>
    <row r="1" ht="14.25">
      <c r="A1" s="68" t="s">
        <v>79</v>
      </c>
    </row>
    <row r="2" spans="1:4" s="56" customFormat="1" ht="34.5" customHeight="1">
      <c r="A2" s="183" t="s">
        <v>389</v>
      </c>
      <c r="B2" s="188"/>
      <c r="C2" s="188"/>
      <c r="D2" s="188"/>
    </row>
    <row r="3" spans="1:4" s="54" customFormat="1" ht="24.75" customHeight="1">
      <c r="A3" s="70"/>
      <c r="B3" s="71"/>
      <c r="C3" s="189" t="s">
        <v>8</v>
      </c>
      <c r="D3" s="189"/>
    </row>
    <row r="4" spans="1:4" s="74" customFormat="1" ht="37.5" customHeight="1">
      <c r="A4" s="190" t="s">
        <v>67</v>
      </c>
      <c r="B4" s="191" t="s">
        <v>387</v>
      </c>
      <c r="C4" s="192" t="s">
        <v>390</v>
      </c>
      <c r="D4" s="191"/>
    </row>
    <row r="5" spans="1:4" s="74" customFormat="1" ht="37.5" customHeight="1">
      <c r="A5" s="190"/>
      <c r="B5" s="191"/>
      <c r="C5" s="73" t="s">
        <v>11</v>
      </c>
      <c r="D5" s="72" t="s">
        <v>13</v>
      </c>
    </row>
    <row r="6" spans="1:7" ht="41.25" customHeight="1">
      <c r="A6" s="246" t="s">
        <v>80</v>
      </c>
      <c r="B6" s="247"/>
      <c r="C6" s="247"/>
      <c r="D6" s="150"/>
      <c r="E6" s="75" t="e">
        <f>IF(B6&lt;SUM(#REF!),"错误","正确")</f>
        <v>#REF!</v>
      </c>
      <c r="F6" s="75" t="e">
        <f>IF(#REF!&lt;SUM(#REF!),"错误","正确")</f>
        <v>#REF!</v>
      </c>
      <c r="G6" s="75" t="e">
        <f>IF(C6&lt;SUM(#REF!),"错误","正确")</f>
        <v>#REF!</v>
      </c>
    </row>
    <row r="7" spans="1:7" ht="41.25" customHeight="1">
      <c r="A7" s="246" t="s">
        <v>81</v>
      </c>
      <c r="B7" s="247"/>
      <c r="C7" s="247"/>
      <c r="D7" s="150"/>
      <c r="E7" s="75" t="e">
        <f>IF(B7&lt;SUM(#REF!),"错误","正确")</f>
        <v>#REF!</v>
      </c>
      <c r="F7" s="75" t="e">
        <f>IF(#REF!&lt;SUM(#REF!),"错误","正确")</f>
        <v>#REF!</v>
      </c>
      <c r="G7" s="75" t="e">
        <f>IF(C7&lt;SUM(#REF!),"错误","正确")</f>
        <v>#REF!</v>
      </c>
    </row>
    <row r="8" spans="1:7" ht="41.25" customHeight="1">
      <c r="A8" s="246" t="s">
        <v>82</v>
      </c>
      <c r="B8" s="247"/>
      <c r="C8" s="247"/>
      <c r="D8" s="150"/>
      <c r="E8" s="75" t="e">
        <f>IF(B8&lt;SUM(#REF!),"错误","正确")</f>
        <v>#REF!</v>
      </c>
      <c r="F8" s="75" t="e">
        <f>IF(#REF!&lt;SUM(#REF!),"错误","正确")</f>
        <v>#REF!</v>
      </c>
      <c r="G8" s="75" t="e">
        <f>IF(C8&lt;SUM(#REF!),"错误","正确")</f>
        <v>#REF!</v>
      </c>
    </row>
    <row r="9" spans="1:4" ht="41.25" customHeight="1">
      <c r="A9" s="248" t="s">
        <v>392</v>
      </c>
      <c r="B9" s="158">
        <v>8950</v>
      </c>
      <c r="C9" s="247"/>
      <c r="D9" s="150"/>
    </row>
    <row r="10" spans="1:7" ht="41.25" customHeight="1">
      <c r="A10" s="248" t="s">
        <v>394</v>
      </c>
      <c r="B10" s="158">
        <v>9</v>
      </c>
      <c r="C10" s="247"/>
      <c r="D10" s="150"/>
      <c r="E10" s="75" t="e">
        <f>IF(B10&lt;#REF!,"错误","正确")</f>
        <v>#REF!</v>
      </c>
      <c r="F10" s="75" t="e">
        <f>IF(#REF!&lt;#REF!,"错误","正确")</f>
        <v>#REF!</v>
      </c>
      <c r="G10" s="75" t="e">
        <f>IF(C10&lt;#REF!,"错误","正确")</f>
        <v>#REF!</v>
      </c>
    </row>
    <row r="11" spans="1:7" ht="41.25" customHeight="1">
      <c r="A11" s="248" t="s">
        <v>396</v>
      </c>
      <c r="B11" s="247">
        <v>11</v>
      </c>
      <c r="C11" s="247">
        <v>72</v>
      </c>
      <c r="D11" s="150"/>
      <c r="E11" s="75"/>
      <c r="F11" s="75"/>
      <c r="G11" s="75"/>
    </row>
    <row r="12" spans="1:7" s="67" customFormat="1" ht="41.25" customHeight="1">
      <c r="A12" s="249" t="s">
        <v>83</v>
      </c>
      <c r="B12" s="250">
        <f>SUM(B6:B11)</f>
        <v>8970</v>
      </c>
      <c r="C12" s="250">
        <f>SUM(C6:C11)</f>
        <v>72</v>
      </c>
      <c r="D12" s="244">
        <v>-99</v>
      </c>
      <c r="E12" s="76"/>
      <c r="F12" s="76"/>
      <c r="G12" s="76"/>
    </row>
    <row r="13" spans="1:4" s="35" customFormat="1" ht="41.25" customHeight="1">
      <c r="A13" s="251" t="s">
        <v>84</v>
      </c>
      <c r="B13" s="247"/>
      <c r="C13" s="247">
        <f>SUM(C14:C16)</f>
        <v>0</v>
      </c>
      <c r="D13" s="150"/>
    </row>
    <row r="14" spans="1:4" ht="41.25" customHeight="1">
      <c r="A14" s="251" t="s">
        <v>85</v>
      </c>
      <c r="B14" s="247"/>
      <c r="C14" s="247"/>
      <c r="D14" s="150"/>
    </row>
    <row r="15" spans="1:4" ht="41.25" customHeight="1">
      <c r="A15" s="251" t="s">
        <v>86</v>
      </c>
      <c r="B15" s="247"/>
      <c r="C15" s="247"/>
      <c r="D15" s="150"/>
    </row>
    <row r="16" spans="1:4" ht="41.25" customHeight="1">
      <c r="A16" s="251" t="s">
        <v>87</v>
      </c>
      <c r="B16" s="247"/>
      <c r="C16" s="247"/>
      <c r="D16" s="150"/>
    </row>
    <row r="17" spans="1:4" s="67" customFormat="1" ht="41.25" customHeight="1">
      <c r="A17" s="252"/>
      <c r="B17" s="253"/>
      <c r="C17" s="253"/>
      <c r="D17" s="244"/>
    </row>
    <row r="18" spans="1:4" ht="41.25" customHeight="1">
      <c r="A18" s="254" t="s">
        <v>88</v>
      </c>
      <c r="B18" s="158">
        <v>8970</v>
      </c>
      <c r="C18" s="255">
        <v>72</v>
      </c>
      <c r="D18" s="150">
        <v>-97</v>
      </c>
    </row>
  </sheetData>
  <sheetProtection/>
  <mergeCells count="5">
    <mergeCell ref="A2:D2"/>
    <mergeCell ref="C3:D3"/>
    <mergeCell ref="A4:A5"/>
    <mergeCell ref="B4:B5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showZeros="0" zoomScaleSheetLayoutView="100" zoomScalePageLayoutView="0" workbookViewId="0" topLeftCell="A1">
      <pane xSplit="1" ySplit="5" topLeftCell="B24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21" sqref="D21"/>
    </sheetView>
  </sheetViews>
  <sheetFormatPr defaultColWidth="9.33203125" defaultRowHeight="11.25"/>
  <cols>
    <col min="1" max="1" width="41.16015625" style="35" customWidth="1"/>
    <col min="2" max="2" width="15.66015625" style="91" customWidth="1"/>
    <col min="3" max="3" width="16.83203125" style="92" customWidth="1"/>
    <col min="4" max="4" width="16.83203125" style="91" customWidth="1"/>
    <col min="5" max="5" width="20" style="90" bestFit="1" customWidth="1"/>
    <col min="6" max="7" width="17" style="35" bestFit="1" customWidth="1"/>
    <col min="8" max="16384" width="9.33203125" style="35" customWidth="1"/>
  </cols>
  <sheetData>
    <row r="1" spans="1:5" s="42" customFormat="1" ht="12">
      <c r="A1" s="42" t="s">
        <v>355</v>
      </c>
      <c r="B1" s="78"/>
      <c r="C1" s="79"/>
      <c r="D1" s="78"/>
      <c r="E1" s="80"/>
    </row>
    <row r="2" spans="1:5" s="37" customFormat="1" ht="26.25" customHeight="1">
      <c r="A2" s="193" t="s">
        <v>372</v>
      </c>
      <c r="B2" s="193"/>
      <c r="C2" s="193"/>
      <c r="D2" s="193"/>
      <c r="E2" s="81"/>
    </row>
    <row r="3" spans="1:5" s="42" customFormat="1" ht="13.5" customHeight="1">
      <c r="A3" s="82"/>
      <c r="B3" s="83"/>
      <c r="C3" s="79"/>
      <c r="D3" s="47" t="s">
        <v>8</v>
      </c>
      <c r="E3" s="80"/>
    </row>
    <row r="4" spans="1:5" s="42" customFormat="1" ht="19.5" customHeight="1">
      <c r="A4" s="176" t="s">
        <v>10</v>
      </c>
      <c r="B4" s="176" t="s">
        <v>369</v>
      </c>
      <c r="C4" s="194" t="s">
        <v>373</v>
      </c>
      <c r="D4" s="195"/>
      <c r="E4" s="80"/>
    </row>
    <row r="5" spans="1:5" s="47" customFormat="1" ht="19.5" customHeight="1">
      <c r="A5" s="177"/>
      <c r="B5" s="177"/>
      <c r="C5" s="84" t="s">
        <v>11</v>
      </c>
      <c r="D5" s="43" t="s">
        <v>13</v>
      </c>
      <c r="E5" s="85"/>
    </row>
    <row r="6" spans="1:7" s="42" customFormat="1" ht="21" customHeight="1">
      <c r="A6" s="256" t="s">
        <v>14</v>
      </c>
      <c r="B6" s="224">
        <v>749</v>
      </c>
      <c r="C6" s="149">
        <v>771</v>
      </c>
      <c r="D6" s="150">
        <v>10</v>
      </c>
      <c r="E6" s="80"/>
      <c r="G6" s="86"/>
    </row>
    <row r="7" spans="1:5" s="42" customFormat="1" ht="21" customHeight="1">
      <c r="A7" s="256" t="s">
        <v>15</v>
      </c>
      <c r="B7" s="224">
        <v>489</v>
      </c>
      <c r="C7" s="149">
        <v>500</v>
      </c>
      <c r="D7" s="150">
        <v>2</v>
      </c>
      <c r="E7" s="80"/>
    </row>
    <row r="8" spans="1:5" s="42" customFormat="1" ht="21" customHeight="1">
      <c r="A8" s="256" t="s">
        <v>16</v>
      </c>
      <c r="B8" s="224">
        <v>82</v>
      </c>
      <c r="C8" s="149">
        <v>85</v>
      </c>
      <c r="D8" s="150">
        <v>0.3</v>
      </c>
      <c r="E8" s="80"/>
    </row>
    <row r="9" spans="1:5" s="42" customFormat="1" ht="21" customHeight="1">
      <c r="A9" s="256" t="s">
        <v>17</v>
      </c>
      <c r="B9" s="224">
        <v>19</v>
      </c>
      <c r="C9" s="149">
        <v>21</v>
      </c>
      <c r="D9" s="150">
        <v>1.5</v>
      </c>
      <c r="E9" s="80"/>
    </row>
    <row r="10" spans="1:5" s="42" customFormat="1" ht="21" customHeight="1">
      <c r="A10" s="256" t="s">
        <v>18</v>
      </c>
      <c r="B10" s="224">
        <v>8</v>
      </c>
      <c r="C10" s="149">
        <v>9</v>
      </c>
      <c r="D10" s="150">
        <v>12.5</v>
      </c>
      <c r="E10" s="80"/>
    </row>
    <row r="11" spans="1:5" s="42" customFormat="1" ht="21" customHeight="1">
      <c r="A11" s="256" t="s">
        <v>19</v>
      </c>
      <c r="B11" s="224">
        <v>49</v>
      </c>
      <c r="C11" s="149">
        <v>50</v>
      </c>
      <c r="D11" s="150">
        <v>2</v>
      </c>
      <c r="E11" s="80"/>
    </row>
    <row r="12" spans="1:5" s="42" customFormat="1" ht="21" customHeight="1">
      <c r="A12" s="256" t="s">
        <v>20</v>
      </c>
      <c r="B12" s="224">
        <v>25</v>
      </c>
      <c r="C12" s="149">
        <v>27</v>
      </c>
      <c r="D12" s="150">
        <v>8</v>
      </c>
      <c r="E12" s="80"/>
    </row>
    <row r="13" spans="1:5" s="42" customFormat="1" ht="21" customHeight="1">
      <c r="A13" s="256" t="s">
        <v>21</v>
      </c>
      <c r="B13" s="224">
        <v>3</v>
      </c>
      <c r="C13" s="149">
        <v>3.3</v>
      </c>
      <c r="D13" s="150"/>
      <c r="E13" s="80"/>
    </row>
    <row r="14" spans="1:5" s="42" customFormat="1" ht="21" customHeight="1">
      <c r="A14" s="256" t="s">
        <v>22</v>
      </c>
      <c r="B14" s="224">
        <v>54</v>
      </c>
      <c r="C14" s="149">
        <v>54</v>
      </c>
      <c r="D14" s="150"/>
      <c r="E14" s="80"/>
    </row>
    <row r="15" spans="1:5" s="42" customFormat="1" ht="21" customHeight="1">
      <c r="A15" s="256" t="s">
        <v>23</v>
      </c>
      <c r="B15" s="224"/>
      <c r="C15" s="149"/>
      <c r="D15" s="150"/>
      <c r="E15" s="80"/>
    </row>
    <row r="16" spans="1:5" s="42" customFormat="1" ht="21" customHeight="1">
      <c r="A16" s="256" t="s">
        <v>24</v>
      </c>
      <c r="B16" s="224"/>
      <c r="C16" s="149"/>
      <c r="D16" s="150"/>
      <c r="E16" s="80"/>
    </row>
    <row r="17" spans="1:5" s="42" customFormat="1" ht="21" customHeight="1">
      <c r="A17" s="256" t="s">
        <v>25</v>
      </c>
      <c r="B17" s="224"/>
      <c r="C17" s="149"/>
      <c r="D17" s="150"/>
      <c r="E17" s="80"/>
    </row>
    <row r="18" spans="1:5" s="42" customFormat="1" ht="21" customHeight="1">
      <c r="A18" s="256" t="s">
        <v>26</v>
      </c>
      <c r="B18" s="224"/>
      <c r="C18" s="149"/>
      <c r="D18" s="150"/>
      <c r="E18" s="80"/>
    </row>
    <row r="19" spans="1:5" s="42" customFormat="1" ht="21" customHeight="1">
      <c r="A19" s="256" t="s">
        <v>89</v>
      </c>
      <c r="B19" s="224"/>
      <c r="C19" s="149"/>
      <c r="D19" s="150"/>
      <c r="E19" s="80"/>
    </row>
    <row r="20" spans="1:5" s="42" customFormat="1" ht="21" customHeight="1">
      <c r="A20" s="256" t="s">
        <v>28</v>
      </c>
      <c r="B20" s="149"/>
      <c r="C20" s="149"/>
      <c r="D20" s="150"/>
      <c r="E20" s="80"/>
    </row>
    <row r="21" spans="1:7" s="42" customFormat="1" ht="21" customHeight="1">
      <c r="A21" s="256" t="s">
        <v>29</v>
      </c>
      <c r="B21" s="149">
        <v>20</v>
      </c>
      <c r="C21" s="149">
        <v>22</v>
      </c>
      <c r="D21" s="150"/>
      <c r="E21" s="80"/>
      <c r="G21" s="86"/>
    </row>
    <row r="22" spans="1:5" s="42" customFormat="1" ht="21" customHeight="1">
      <c r="A22" s="256" t="s">
        <v>30</v>
      </c>
      <c r="B22" s="149"/>
      <c r="C22" s="149"/>
      <c r="D22" s="150"/>
      <c r="E22" s="80"/>
    </row>
    <row r="23" spans="1:5" s="42" customFormat="1" ht="21" customHeight="1">
      <c r="A23" s="256" t="s">
        <v>90</v>
      </c>
      <c r="B23" s="149"/>
      <c r="C23" s="149"/>
      <c r="D23" s="150"/>
      <c r="E23" s="80"/>
    </row>
    <row r="24" spans="1:5" s="42" customFormat="1" ht="21" customHeight="1">
      <c r="A24" s="256" t="s">
        <v>91</v>
      </c>
      <c r="B24" s="149"/>
      <c r="C24" s="149"/>
      <c r="D24" s="150"/>
      <c r="E24" s="80"/>
    </row>
    <row r="25" spans="1:5" s="42" customFormat="1" ht="21" customHeight="1">
      <c r="A25" s="256" t="s">
        <v>92</v>
      </c>
      <c r="B25" s="149"/>
      <c r="C25" s="149"/>
      <c r="D25" s="150"/>
      <c r="E25" s="80"/>
    </row>
    <row r="26" spans="1:5" s="42" customFormat="1" ht="21" customHeight="1">
      <c r="A26" s="256" t="s">
        <v>34</v>
      </c>
      <c r="B26" s="149"/>
      <c r="C26" s="149"/>
      <c r="D26" s="150"/>
      <c r="E26" s="80"/>
    </row>
    <row r="27" spans="1:5" s="50" customFormat="1" ht="21" customHeight="1">
      <c r="A27" s="257" t="s">
        <v>35</v>
      </c>
      <c r="B27" s="153">
        <f>B20+B6</f>
        <v>749</v>
      </c>
      <c r="C27" s="153">
        <f>C20+C6</f>
        <v>771</v>
      </c>
      <c r="D27" s="244">
        <v>10</v>
      </c>
      <c r="E27" s="87"/>
    </row>
    <row r="28" spans="1:7" s="42" customFormat="1" ht="21" customHeight="1">
      <c r="A28" s="258" t="s">
        <v>93</v>
      </c>
      <c r="B28" s="159">
        <f>SUM(B29:B34)</f>
        <v>14292</v>
      </c>
      <c r="C28" s="159">
        <f>SUM(C29:C34)</f>
        <v>14560</v>
      </c>
      <c r="D28" s="150"/>
      <c r="E28" s="88"/>
      <c r="F28" s="88"/>
      <c r="G28" s="89"/>
    </row>
    <row r="29" spans="1:7" s="42" customFormat="1" ht="21" customHeight="1">
      <c r="A29" s="258" t="s">
        <v>94</v>
      </c>
      <c r="B29" s="159"/>
      <c r="C29" s="159"/>
      <c r="D29" s="150"/>
      <c r="E29" s="88"/>
      <c r="F29" s="88"/>
      <c r="G29" s="89"/>
    </row>
    <row r="30" spans="1:6" s="42" customFormat="1" ht="21" customHeight="1">
      <c r="A30" s="237" t="s">
        <v>95</v>
      </c>
      <c r="B30" s="159"/>
      <c r="C30" s="159"/>
      <c r="D30" s="150"/>
      <c r="E30" s="80"/>
      <c r="F30" s="86"/>
    </row>
    <row r="31" spans="1:7" s="42" customFormat="1" ht="21" customHeight="1">
      <c r="A31" s="237" t="s">
        <v>96</v>
      </c>
      <c r="B31" s="233">
        <v>1006</v>
      </c>
      <c r="C31" s="149">
        <v>1560</v>
      </c>
      <c r="D31" s="150"/>
      <c r="E31" s="80"/>
      <c r="G31" s="86"/>
    </row>
    <row r="32" spans="1:5" s="42" customFormat="1" ht="21" customHeight="1">
      <c r="A32" s="237" t="s">
        <v>97</v>
      </c>
      <c r="B32" s="233">
        <v>12186</v>
      </c>
      <c r="C32" s="159">
        <v>13000</v>
      </c>
      <c r="D32" s="150"/>
      <c r="E32" s="80"/>
    </row>
    <row r="33" spans="1:5" s="42" customFormat="1" ht="21" customHeight="1">
      <c r="A33" s="237" t="s">
        <v>98</v>
      </c>
      <c r="B33" s="233"/>
      <c r="C33" s="159"/>
      <c r="D33" s="150"/>
      <c r="E33" s="80"/>
    </row>
    <row r="34" spans="1:5" s="42" customFormat="1" ht="21" customHeight="1">
      <c r="A34" s="256" t="s">
        <v>42</v>
      </c>
      <c r="B34" s="235">
        <v>1100</v>
      </c>
      <c r="C34" s="159"/>
      <c r="D34" s="150"/>
      <c r="E34" s="80"/>
    </row>
    <row r="35" spans="1:4" ht="21" customHeight="1">
      <c r="A35" s="239" t="s">
        <v>99</v>
      </c>
      <c r="B35" s="158">
        <v>15041</v>
      </c>
      <c r="C35" s="159">
        <v>15331</v>
      </c>
      <c r="D35" s="158">
        <v>2</v>
      </c>
    </row>
    <row r="36" ht="20.25" customHeight="1"/>
    <row r="37" ht="20.25" customHeight="1"/>
    <row r="38" ht="20.25" customHeight="1"/>
  </sheetData>
  <sheetProtection/>
  <mergeCells count="4">
    <mergeCell ref="A2:D2"/>
    <mergeCell ref="A4:A5"/>
    <mergeCell ref="B4:B5"/>
    <mergeCell ref="C4:D4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Zeros="0" tabSelected="1" zoomScaleSheetLayoutView="100" zoomScalePageLayoutView="0" workbookViewId="0" topLeftCell="A1">
      <selection activeCell="A21" sqref="A21:IV23"/>
    </sheetView>
  </sheetViews>
  <sheetFormatPr defaultColWidth="9.33203125" defaultRowHeight="11.25"/>
  <cols>
    <col min="1" max="1" width="49.16015625" style="95" customWidth="1"/>
    <col min="2" max="2" width="15.66015625" style="94" customWidth="1"/>
    <col min="3" max="3" width="16.66015625" style="94" customWidth="1"/>
    <col min="4" max="4" width="17.16015625" style="94" customWidth="1"/>
    <col min="5" max="6" width="12" style="95" customWidth="1"/>
    <col min="7" max="7" width="15.5" style="95" bestFit="1" customWidth="1"/>
    <col min="8" max="16384" width="9.33203125" style="95" customWidth="1"/>
  </cols>
  <sheetData>
    <row r="1" ht="14.25">
      <c r="A1" s="93" t="s">
        <v>356</v>
      </c>
    </row>
    <row r="2" spans="1:4" s="96" customFormat="1" ht="29.25" customHeight="1">
      <c r="A2" s="196" t="s">
        <v>375</v>
      </c>
      <c r="B2" s="196"/>
      <c r="C2" s="196"/>
      <c r="D2" s="196"/>
    </row>
    <row r="3" spans="1:4" s="93" customFormat="1" ht="15" customHeight="1">
      <c r="A3" s="97"/>
      <c r="B3" s="98"/>
      <c r="C3" s="98"/>
      <c r="D3" s="99" t="s">
        <v>8</v>
      </c>
    </row>
    <row r="4" spans="1:4" s="93" customFormat="1" ht="17.25" customHeight="1">
      <c r="A4" s="197" t="s">
        <v>10</v>
      </c>
      <c r="B4" s="197" t="s">
        <v>376</v>
      </c>
      <c r="C4" s="197" t="s">
        <v>377</v>
      </c>
      <c r="D4" s="197"/>
    </row>
    <row r="5" spans="1:4" s="101" customFormat="1" ht="17.25" customHeight="1">
      <c r="A5" s="198"/>
      <c r="B5" s="199"/>
      <c r="C5" s="100" t="s">
        <v>11</v>
      </c>
      <c r="D5" s="46" t="s">
        <v>13</v>
      </c>
    </row>
    <row r="6" spans="1:4" s="93" customFormat="1" ht="19.5" customHeight="1">
      <c r="A6" s="148" t="s">
        <v>0</v>
      </c>
      <c r="B6" s="149">
        <v>2227</v>
      </c>
      <c r="C6" s="149">
        <v>3512</v>
      </c>
      <c r="D6" s="150">
        <f>(C6-B6)/B6*100</f>
        <v>57.70094297260889</v>
      </c>
    </row>
    <row r="7" spans="1:4" s="93" customFormat="1" ht="19.5" customHeight="1">
      <c r="A7" s="148" t="s">
        <v>100</v>
      </c>
      <c r="B7" s="149">
        <v>1</v>
      </c>
      <c r="C7" s="149">
        <v>1</v>
      </c>
      <c r="D7" s="150">
        <f aca="true" t="shared" si="0" ref="D7:D21">(C7-B7)/B7*100</f>
        <v>0</v>
      </c>
    </row>
    <row r="8" spans="1:6" s="93" customFormat="1" ht="19.5" customHeight="1">
      <c r="A8" s="148" t="s">
        <v>101</v>
      </c>
      <c r="B8" s="149">
        <v>65</v>
      </c>
      <c r="C8" s="149">
        <v>80</v>
      </c>
      <c r="D8" s="150">
        <f t="shared" si="0"/>
        <v>23.076923076923077</v>
      </c>
      <c r="E8" s="55"/>
      <c r="F8" s="75"/>
    </row>
    <row r="9" spans="1:6" s="93" customFormat="1" ht="19.5" customHeight="1">
      <c r="A9" s="148" t="s">
        <v>102</v>
      </c>
      <c r="B9" s="149">
        <v>242</v>
      </c>
      <c r="C9" s="149">
        <v>298</v>
      </c>
      <c r="D9" s="150">
        <f t="shared" si="0"/>
        <v>23.140495867768596</v>
      </c>
      <c r="F9" s="75"/>
    </row>
    <row r="10" spans="1:4" s="93" customFormat="1" ht="19.5" customHeight="1">
      <c r="A10" s="151" t="s">
        <v>399</v>
      </c>
      <c r="B10" s="149">
        <v>265</v>
      </c>
      <c r="C10" s="149">
        <v>510</v>
      </c>
      <c r="D10" s="150">
        <f t="shared" si="0"/>
        <v>92.45283018867924</v>
      </c>
    </row>
    <row r="11" spans="1:4" s="93" customFormat="1" ht="19.5" customHeight="1">
      <c r="A11" s="151" t="s">
        <v>400</v>
      </c>
      <c r="B11" s="149">
        <v>176</v>
      </c>
      <c r="C11" s="149">
        <v>180</v>
      </c>
      <c r="D11" s="150">
        <f t="shared" si="0"/>
        <v>2.272727272727273</v>
      </c>
    </row>
    <row r="12" spans="1:4" s="93" customFormat="1" ht="19.5" customHeight="1">
      <c r="A12" s="151" t="s">
        <v>401</v>
      </c>
      <c r="B12" s="149">
        <v>332</v>
      </c>
      <c r="C12" s="149">
        <v>350</v>
      </c>
      <c r="D12" s="150">
        <f t="shared" si="0"/>
        <v>5.421686746987952</v>
      </c>
    </row>
    <row r="13" spans="1:4" s="93" customFormat="1" ht="19.5" customHeight="1">
      <c r="A13" s="151" t="s">
        <v>402</v>
      </c>
      <c r="B13" s="149">
        <v>3219</v>
      </c>
      <c r="C13" s="149">
        <v>4120</v>
      </c>
      <c r="D13" s="150">
        <f t="shared" si="0"/>
        <v>27.990059024541786</v>
      </c>
    </row>
    <row r="14" spans="1:4" s="93" customFormat="1" ht="19.5" customHeight="1">
      <c r="A14" s="151" t="s">
        <v>403</v>
      </c>
      <c r="B14" s="149">
        <v>48</v>
      </c>
      <c r="C14" s="149">
        <v>50</v>
      </c>
      <c r="D14" s="150">
        <f t="shared" si="0"/>
        <v>4.166666666666666</v>
      </c>
    </row>
    <row r="15" spans="1:4" s="93" customFormat="1" ht="19.5" customHeight="1">
      <c r="A15" s="151" t="s">
        <v>404</v>
      </c>
      <c r="B15" s="149">
        <v>30</v>
      </c>
      <c r="C15" s="149">
        <v>50</v>
      </c>
      <c r="D15" s="150">
        <f t="shared" si="0"/>
        <v>66.66666666666666</v>
      </c>
    </row>
    <row r="16" spans="1:4" s="93" customFormat="1" ht="19.5" customHeight="1">
      <c r="A16" s="151" t="s">
        <v>405</v>
      </c>
      <c r="B16" s="149">
        <v>23</v>
      </c>
      <c r="C16" s="149">
        <v>60</v>
      </c>
      <c r="D16" s="150">
        <f t="shared" si="0"/>
        <v>160.8695652173913</v>
      </c>
    </row>
    <row r="17" spans="1:5" s="93" customFormat="1" ht="19.5" customHeight="1">
      <c r="A17" s="152" t="s">
        <v>107</v>
      </c>
      <c r="B17" s="153">
        <f>SUM(B6:B16)</f>
        <v>6628</v>
      </c>
      <c r="C17" s="153">
        <f>SUM(C6:C16)</f>
        <v>9211</v>
      </c>
      <c r="D17" s="150">
        <f t="shared" si="0"/>
        <v>38.97103198551599</v>
      </c>
      <c r="E17" s="102"/>
    </row>
    <row r="18" spans="1:6" s="93" customFormat="1" ht="19.5" customHeight="1">
      <c r="A18" s="148" t="s">
        <v>108</v>
      </c>
      <c r="B18" s="149">
        <f>SUM(B19:B20)</f>
        <v>-800</v>
      </c>
      <c r="C18" s="149">
        <f>SUM(C19:C20)</f>
        <v>-549</v>
      </c>
      <c r="D18" s="150">
        <f t="shared" si="0"/>
        <v>-31.374999999999996</v>
      </c>
      <c r="E18" s="102"/>
      <c r="F18" s="75"/>
    </row>
    <row r="19" spans="1:5" s="93" customFormat="1" ht="19.5" customHeight="1">
      <c r="A19" s="148" t="s">
        <v>109</v>
      </c>
      <c r="B19" s="149">
        <v>-6749</v>
      </c>
      <c r="C19" s="149">
        <v>-6649</v>
      </c>
      <c r="D19" s="150">
        <f t="shared" si="0"/>
        <v>-1.4817009927396652</v>
      </c>
      <c r="E19" s="102"/>
    </row>
    <row r="20" spans="1:4" s="93" customFormat="1" ht="19.5" customHeight="1">
      <c r="A20" s="154" t="s">
        <v>110</v>
      </c>
      <c r="B20" s="149">
        <v>5949</v>
      </c>
      <c r="C20" s="149">
        <v>6100</v>
      </c>
      <c r="D20" s="150">
        <f t="shared" si="0"/>
        <v>2.538241721297697</v>
      </c>
    </row>
    <row r="21" spans="1:5" s="55" customFormat="1" ht="19.5" customHeight="1">
      <c r="A21" s="157" t="s">
        <v>111</v>
      </c>
      <c r="B21" s="158">
        <v>5828</v>
      </c>
      <c r="C21" s="159">
        <v>8662</v>
      </c>
      <c r="D21" s="150">
        <f t="shared" si="0"/>
        <v>48.627316403568976</v>
      </c>
      <c r="E21" s="103"/>
    </row>
    <row r="22" ht="25.5" customHeight="1"/>
    <row r="23" ht="25.5" customHeight="1"/>
    <row r="24" ht="25.5" customHeight="1"/>
    <row r="25" ht="25.5" customHeight="1"/>
    <row r="26" spans="1:4" ht="24" customHeight="1">
      <c r="A26" s="200"/>
      <c r="B26" s="200"/>
      <c r="C26" s="200"/>
      <c r="D26" s="200"/>
    </row>
    <row r="27" ht="24" customHeight="1"/>
    <row r="28" ht="24" customHeight="1"/>
  </sheetData>
  <sheetProtection/>
  <mergeCells count="5">
    <mergeCell ref="A2:D2"/>
    <mergeCell ref="A4:A5"/>
    <mergeCell ref="B4:B5"/>
    <mergeCell ref="C4:D4"/>
    <mergeCell ref="A26:D2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"/>
  <sheetViews>
    <sheetView showZeros="0" zoomScaleSheetLayoutView="100" zoomScalePageLayoutView="0" workbookViewId="0" topLeftCell="A1">
      <pane xSplit="1" ySplit="5" topLeftCell="B13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6" sqref="A6:D20"/>
    </sheetView>
  </sheetViews>
  <sheetFormatPr defaultColWidth="9.33203125" defaultRowHeight="11.25"/>
  <cols>
    <col min="1" max="1" width="47.5" style="55" customWidth="1"/>
    <col min="2" max="2" width="18.33203125" style="55" customWidth="1"/>
    <col min="3" max="3" width="15.66015625" style="69" customWidth="1"/>
    <col min="4" max="4" width="15.66015625" style="55" customWidth="1"/>
    <col min="5" max="5" width="12.83203125" style="103" bestFit="1" customWidth="1"/>
    <col min="6" max="16384" width="9.33203125" style="55" customWidth="1"/>
  </cols>
  <sheetData>
    <row r="1" ht="14.25">
      <c r="A1" s="54" t="s">
        <v>357</v>
      </c>
    </row>
    <row r="2" spans="1:5" s="56" customFormat="1" ht="34.5" customHeight="1">
      <c r="A2" s="201" t="s">
        <v>378</v>
      </c>
      <c r="B2" s="201"/>
      <c r="C2" s="201"/>
      <c r="D2" s="201"/>
      <c r="E2" s="104"/>
    </row>
    <row r="3" spans="1:5" s="54" customFormat="1" ht="24.75" customHeight="1">
      <c r="A3" s="105"/>
      <c r="B3" s="106"/>
      <c r="C3" s="60"/>
      <c r="D3" s="107" t="s">
        <v>8</v>
      </c>
      <c r="E3" s="108"/>
    </row>
    <row r="4" spans="1:4" ht="36" customHeight="1">
      <c r="A4" s="202" t="s">
        <v>67</v>
      </c>
      <c r="B4" s="197" t="s">
        <v>379</v>
      </c>
      <c r="C4" s="197" t="s">
        <v>380</v>
      </c>
      <c r="D4" s="197"/>
    </row>
    <row r="5" spans="1:4" ht="36" customHeight="1">
      <c r="A5" s="202"/>
      <c r="B5" s="199"/>
      <c r="C5" s="100" t="s">
        <v>11</v>
      </c>
      <c r="D5" s="46" t="s">
        <v>13</v>
      </c>
    </row>
    <row r="6" spans="1:4" ht="36" customHeight="1">
      <c r="A6" s="241" t="s">
        <v>112</v>
      </c>
      <c r="B6" s="158"/>
      <c r="C6" s="158"/>
      <c r="D6" s="150"/>
    </row>
    <row r="7" spans="1:4" ht="36" customHeight="1">
      <c r="A7" s="241" t="s">
        <v>113</v>
      </c>
      <c r="B7" s="158"/>
      <c r="C7" s="259"/>
      <c r="D7" s="150"/>
    </row>
    <row r="8" spans="1:4" ht="36" customHeight="1">
      <c r="A8" s="241" t="s">
        <v>114</v>
      </c>
      <c r="B8" s="158"/>
      <c r="C8" s="259"/>
      <c r="D8" s="150"/>
    </row>
    <row r="9" spans="1:4" ht="36" customHeight="1">
      <c r="A9" s="241" t="s">
        <v>115</v>
      </c>
      <c r="B9" s="158"/>
      <c r="C9" s="158"/>
      <c r="D9" s="150"/>
    </row>
    <row r="10" spans="1:4" ht="36" customHeight="1">
      <c r="A10" s="241" t="s">
        <v>116</v>
      </c>
      <c r="B10" s="158"/>
      <c r="C10" s="259"/>
      <c r="D10" s="150"/>
    </row>
    <row r="11" spans="1:4" ht="36" customHeight="1">
      <c r="A11" s="241" t="s">
        <v>117</v>
      </c>
      <c r="B11" s="158"/>
      <c r="C11" s="259"/>
      <c r="D11" s="150"/>
    </row>
    <row r="12" spans="1:4" ht="36" customHeight="1">
      <c r="A12" s="241" t="s">
        <v>118</v>
      </c>
      <c r="B12" s="158"/>
      <c r="C12" s="259"/>
      <c r="D12" s="150"/>
    </row>
    <row r="13" spans="1:4" ht="36" customHeight="1">
      <c r="A13" s="241" t="s">
        <v>119</v>
      </c>
      <c r="B13" s="158"/>
      <c r="C13" s="259"/>
      <c r="D13" s="150"/>
    </row>
    <row r="14" spans="1:4" ht="36" customHeight="1">
      <c r="A14" s="241"/>
      <c r="B14" s="158"/>
      <c r="C14" s="259"/>
      <c r="D14" s="150"/>
    </row>
    <row r="15" spans="1:4" ht="36" customHeight="1">
      <c r="A15" s="245" t="s">
        <v>120</v>
      </c>
      <c r="B15" s="243">
        <f>SUM(B6:B13)</f>
        <v>0</v>
      </c>
      <c r="C15" s="243">
        <f>SUM(C6:C13)</f>
        <v>0</v>
      </c>
      <c r="D15" s="244"/>
    </row>
    <row r="16" spans="1:4" ht="36" customHeight="1">
      <c r="A16" s="241" t="s">
        <v>74</v>
      </c>
      <c r="B16" s="158"/>
      <c r="C16" s="158"/>
      <c r="D16" s="150"/>
    </row>
    <row r="17" spans="1:4" ht="36" customHeight="1">
      <c r="A17" s="241" t="s">
        <v>121</v>
      </c>
      <c r="B17" s="158"/>
      <c r="C17" s="158"/>
      <c r="D17" s="150"/>
    </row>
    <row r="18" spans="1:4" ht="36" customHeight="1">
      <c r="A18" s="241" t="s">
        <v>76</v>
      </c>
      <c r="B18" s="158">
        <v>247</v>
      </c>
      <c r="C18" s="158"/>
      <c r="D18" s="150"/>
    </row>
    <row r="19" spans="1:4" ht="36" customHeight="1">
      <c r="A19" s="241" t="s">
        <v>77</v>
      </c>
      <c r="B19" s="149"/>
      <c r="C19" s="149"/>
      <c r="D19" s="150"/>
    </row>
    <row r="20" spans="1:4" ht="36" customHeight="1">
      <c r="A20" s="245" t="s">
        <v>99</v>
      </c>
      <c r="B20" s="259">
        <v>247</v>
      </c>
      <c r="C20" s="259"/>
      <c r="D20" s="259"/>
    </row>
  </sheetData>
  <sheetProtection/>
  <mergeCells count="4">
    <mergeCell ref="A2:D2"/>
    <mergeCell ref="A4:A5"/>
    <mergeCell ref="B4:B5"/>
    <mergeCell ref="C4:D4"/>
  </mergeCells>
  <dataValidations count="1">
    <dataValidation type="whole" allowBlank="1" showInputMessage="1" showErrorMessage="1" error="不得保留小数" sqref="C6">
      <formula1>-800000000000</formula1>
      <formula2>1000000000000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2021-03-03T01:40:02Z</cp:lastPrinted>
  <dcterms:created xsi:type="dcterms:W3CDTF">2014-11-17T09:33:38Z</dcterms:created>
  <dcterms:modified xsi:type="dcterms:W3CDTF">2021-03-05T01:36:04Z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396382</vt:i4>
  </property>
</Properties>
</file>